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8195" windowHeight="11820" activeTab="1"/>
  </bookViews>
  <sheets>
    <sheet name="Рейтинг КСПб женщины" sheetId="1" r:id="rId1"/>
    <sheet name="Рейтинг КСПб мужчины" sheetId="2" r:id="rId2"/>
    <sheet name="Женщины" sheetId="3" r:id="rId3"/>
    <sheet name="Мужчины" sheetId="4" r:id="rId4"/>
  </sheets>
  <calcPr calcId="145621"/>
</workbook>
</file>

<file path=xl/calcChain.xml><?xml version="1.0" encoding="utf-8"?>
<calcChain xmlns="http://schemas.openxmlformats.org/spreadsheetml/2006/main">
  <c r="H11" i="2" l="1"/>
  <c r="H14" i="2"/>
  <c r="H24" i="2"/>
  <c r="H15" i="2"/>
  <c r="H10" i="2"/>
  <c r="H9" i="2"/>
  <c r="H7" i="2"/>
  <c r="H34" i="2"/>
  <c r="H15" i="1"/>
  <c r="H11" i="1"/>
  <c r="H9" i="1"/>
  <c r="H7" i="1"/>
  <c r="E79" i="4"/>
  <c r="L57" i="3" l="1"/>
  <c r="K59" i="3"/>
  <c r="L59" i="3" s="1"/>
  <c r="M59" i="3" s="1"/>
  <c r="K57" i="3"/>
  <c r="K53" i="3"/>
  <c r="L53" i="3" s="1"/>
  <c r="K55" i="3"/>
  <c r="L55" i="3" s="1"/>
  <c r="K54" i="3"/>
  <c r="L54" i="3" s="1"/>
  <c r="H57" i="3"/>
  <c r="I57" i="3" s="1"/>
  <c r="H53" i="3"/>
  <c r="I53" i="3" s="1"/>
  <c r="H55" i="3"/>
  <c r="I55" i="3" s="1"/>
  <c r="H56" i="3"/>
  <c r="I56" i="3" s="1"/>
  <c r="H54" i="3"/>
  <c r="I54" i="3" s="1"/>
  <c r="E53" i="3"/>
  <c r="F53" i="3" s="1"/>
  <c r="E55" i="3"/>
  <c r="F55" i="3" s="1"/>
  <c r="E56" i="3"/>
  <c r="F56" i="3" s="1"/>
  <c r="E58" i="3"/>
  <c r="F58" i="3" s="1"/>
  <c r="E54" i="3"/>
  <c r="F54" i="3" s="1"/>
  <c r="M89" i="4"/>
  <c r="M91" i="4"/>
  <c r="L88" i="4"/>
  <c r="L89" i="4"/>
  <c r="L91" i="4"/>
  <c r="I84" i="4"/>
  <c r="I87" i="4"/>
  <c r="I88" i="4"/>
  <c r="I89" i="4"/>
  <c r="I90" i="4"/>
  <c r="I91" i="4"/>
  <c r="I79" i="4"/>
  <c r="F89" i="4"/>
  <c r="F90" i="4"/>
  <c r="F91" i="4"/>
  <c r="F79" i="4"/>
  <c r="K80" i="4"/>
  <c r="L80" i="4" s="1"/>
  <c r="K81" i="4"/>
  <c r="L81" i="4" s="1"/>
  <c r="K82" i="4"/>
  <c r="L82" i="4" s="1"/>
  <c r="K83" i="4"/>
  <c r="L83" i="4" s="1"/>
  <c r="K84" i="4"/>
  <c r="L84" i="4" s="1"/>
  <c r="K85" i="4"/>
  <c r="L85" i="4" s="1"/>
  <c r="K86" i="4"/>
  <c r="L86" i="4" s="1"/>
  <c r="K87" i="4"/>
  <c r="L87" i="4" s="1"/>
  <c r="K79" i="4"/>
  <c r="L79" i="4" s="1"/>
  <c r="H80" i="4"/>
  <c r="I80" i="4" s="1"/>
  <c r="H81" i="4"/>
  <c r="I81" i="4" s="1"/>
  <c r="H82" i="4"/>
  <c r="I82" i="4" s="1"/>
  <c r="H83" i="4"/>
  <c r="I83" i="4" s="1"/>
  <c r="H84" i="4"/>
  <c r="H85" i="4"/>
  <c r="I85" i="4" s="1"/>
  <c r="H86" i="4"/>
  <c r="I86" i="4" s="1"/>
  <c r="H87" i="4"/>
  <c r="H88" i="4"/>
  <c r="H79" i="4"/>
  <c r="E80" i="4"/>
  <c r="F80" i="4" s="1"/>
  <c r="E81" i="4"/>
  <c r="F81" i="4" s="1"/>
  <c r="E82" i="4"/>
  <c r="F82" i="4" s="1"/>
  <c r="E83" i="4"/>
  <c r="F83" i="4" s="1"/>
  <c r="E84" i="4"/>
  <c r="F84" i="4" s="1"/>
  <c r="E85" i="4"/>
  <c r="F85" i="4" s="1"/>
  <c r="E86" i="4"/>
  <c r="F86" i="4" s="1"/>
  <c r="E87" i="4"/>
  <c r="F87" i="4" s="1"/>
  <c r="E88" i="4"/>
  <c r="F88" i="4" s="1"/>
  <c r="M88" i="4" s="1"/>
  <c r="K90" i="4"/>
  <c r="L90" i="4" s="1"/>
  <c r="M90" i="4" s="1"/>
  <c r="K89" i="4"/>
  <c r="K91" i="4"/>
  <c r="K88" i="4"/>
  <c r="H90" i="4"/>
  <c r="H91" i="4"/>
  <c r="H89" i="4"/>
  <c r="E90" i="4"/>
  <c r="E91" i="4"/>
  <c r="E89" i="4"/>
  <c r="K58" i="3"/>
  <c r="L58" i="3" s="1"/>
  <c r="K56" i="3"/>
  <c r="L56" i="3" s="1"/>
  <c r="I59" i="3"/>
  <c r="H59" i="3"/>
  <c r="H58" i="3"/>
  <c r="I58" i="3" s="1"/>
  <c r="F59" i="3"/>
  <c r="E59" i="3"/>
  <c r="E57" i="3"/>
  <c r="F57" i="3" s="1"/>
  <c r="M58" i="3" l="1"/>
  <c r="M57" i="3"/>
  <c r="M87" i="4"/>
  <c r="M84" i="4"/>
  <c r="M79" i="4"/>
  <c r="M86" i="4"/>
  <c r="M85" i="4"/>
  <c r="M82" i="4"/>
  <c r="M81" i="4"/>
  <c r="M83" i="4"/>
  <c r="M80" i="4"/>
  <c r="M56" i="3"/>
  <c r="M55" i="3"/>
  <c r="M53" i="3"/>
  <c r="M54" i="3"/>
  <c r="H8" i="1"/>
  <c r="H13" i="1"/>
  <c r="H18" i="1"/>
  <c r="H14" i="1"/>
  <c r="H12" i="1"/>
  <c r="H16" i="1"/>
  <c r="H17" i="1"/>
  <c r="H19" i="1"/>
  <c r="H20" i="1"/>
  <c r="H21" i="1"/>
  <c r="H10" i="1"/>
  <c r="H18" i="2"/>
  <c r="H8" i="2"/>
  <c r="H13" i="2"/>
  <c r="H23" i="2"/>
  <c r="H21" i="2"/>
  <c r="H16" i="2"/>
  <c r="H19" i="2"/>
  <c r="H33" i="2"/>
  <c r="H25" i="2"/>
  <c r="H31" i="2"/>
  <c r="H20" i="2"/>
  <c r="H29" i="2"/>
  <c r="H28" i="2"/>
  <c r="H26" i="2"/>
  <c r="H32" i="2"/>
  <c r="H12" i="2"/>
  <c r="H17" i="2"/>
  <c r="H35" i="2"/>
  <c r="H27" i="2"/>
  <c r="H30" i="2"/>
  <c r="H22" i="2"/>
  <c r="L67" i="4" l="1"/>
  <c r="K67" i="4"/>
  <c r="K66" i="4"/>
  <c r="L66" i="4" s="1"/>
  <c r="K65" i="4"/>
  <c r="L65" i="4" s="1"/>
  <c r="K70" i="4"/>
  <c r="L70" i="4" s="1"/>
  <c r="K64" i="4"/>
  <c r="L64" i="4" s="1"/>
  <c r="K71" i="4"/>
  <c r="L71" i="4" s="1"/>
  <c r="K69" i="4"/>
  <c r="L69" i="4" s="1"/>
  <c r="K73" i="4"/>
  <c r="L73" i="4" s="1"/>
  <c r="K72" i="4"/>
  <c r="L72" i="4" s="1"/>
  <c r="K68" i="4"/>
  <c r="L68" i="4" s="1"/>
  <c r="K63" i="4"/>
  <c r="L63" i="4" s="1"/>
  <c r="H73" i="4"/>
  <c r="I73" i="4" s="1"/>
  <c r="H67" i="4"/>
  <c r="I67" i="4" s="1"/>
  <c r="H66" i="4"/>
  <c r="I66" i="4" s="1"/>
  <c r="H65" i="4"/>
  <c r="I65" i="4" s="1"/>
  <c r="H70" i="4"/>
  <c r="I70" i="4" s="1"/>
  <c r="H64" i="4"/>
  <c r="I64" i="4" s="1"/>
  <c r="H71" i="4"/>
  <c r="I71" i="4" s="1"/>
  <c r="H69" i="4"/>
  <c r="I69" i="4" s="1"/>
  <c r="H72" i="4"/>
  <c r="I72" i="4" s="1"/>
  <c r="H68" i="4"/>
  <c r="I68" i="4" s="1"/>
  <c r="H63" i="4"/>
  <c r="I63" i="4" s="1"/>
  <c r="E73" i="4"/>
  <c r="F73" i="4" s="1"/>
  <c r="E67" i="4"/>
  <c r="F67" i="4" s="1"/>
  <c r="E66" i="4"/>
  <c r="F66" i="4" s="1"/>
  <c r="M66" i="4" s="1"/>
  <c r="E65" i="4"/>
  <c r="F65" i="4" s="1"/>
  <c r="E70" i="4"/>
  <c r="F70" i="4" s="1"/>
  <c r="E64" i="4"/>
  <c r="F64" i="4" s="1"/>
  <c r="E71" i="4"/>
  <c r="F71" i="4" s="1"/>
  <c r="M71" i="4" s="1"/>
  <c r="E69" i="4"/>
  <c r="F69" i="4" s="1"/>
  <c r="E72" i="4"/>
  <c r="F72" i="4" s="1"/>
  <c r="E68" i="4"/>
  <c r="F68" i="4" s="1"/>
  <c r="E63" i="4"/>
  <c r="F63" i="4" s="1"/>
  <c r="L42" i="3"/>
  <c r="K46" i="3"/>
  <c r="L46" i="3" s="1"/>
  <c r="K47" i="3"/>
  <c r="L47" i="3" s="1"/>
  <c r="K44" i="3"/>
  <c r="L44" i="3" s="1"/>
  <c r="K45" i="3"/>
  <c r="L45" i="3" s="1"/>
  <c r="K43" i="3"/>
  <c r="L43" i="3" s="1"/>
  <c r="K42" i="3"/>
  <c r="I42" i="3"/>
  <c r="I45" i="3"/>
  <c r="H45" i="3"/>
  <c r="H43" i="3"/>
  <c r="I43" i="3" s="1"/>
  <c r="H46" i="3"/>
  <c r="I46" i="3" s="1"/>
  <c r="H44" i="3"/>
  <c r="I44" i="3" s="1"/>
  <c r="H42" i="3"/>
  <c r="H47" i="3"/>
  <c r="I47" i="3" s="1"/>
  <c r="F42" i="3"/>
  <c r="M42" i="3" s="1"/>
  <c r="F45" i="3"/>
  <c r="E45" i="3"/>
  <c r="E43" i="3"/>
  <c r="F43" i="3" s="1"/>
  <c r="E46" i="3"/>
  <c r="F46" i="3" s="1"/>
  <c r="E44" i="3"/>
  <c r="F44" i="3" s="1"/>
  <c r="E42" i="3"/>
  <c r="E47" i="3"/>
  <c r="F47" i="3" s="1"/>
  <c r="E28" i="3"/>
  <c r="F28" i="3" s="1"/>
  <c r="E26" i="3"/>
  <c r="F26" i="3" s="1"/>
  <c r="E34" i="3"/>
  <c r="F34" i="3" s="1"/>
  <c r="E29" i="3"/>
  <c r="F29" i="3" s="1"/>
  <c r="E36" i="3"/>
  <c r="F36" i="3" s="1"/>
  <c r="E33" i="3"/>
  <c r="F33" i="3" s="1"/>
  <c r="E30" i="3"/>
  <c r="F30" i="3" s="1"/>
  <c r="E31" i="3"/>
  <c r="F31" i="3" s="1"/>
  <c r="E35" i="3"/>
  <c r="F35" i="3" s="1"/>
  <c r="K46" i="4"/>
  <c r="L46" i="4" s="1"/>
  <c r="K40" i="4"/>
  <c r="L40" i="4" s="1"/>
  <c r="K43" i="4"/>
  <c r="L43" i="4" s="1"/>
  <c r="K38" i="4"/>
  <c r="L38" i="4" s="1"/>
  <c r="K44" i="4"/>
  <c r="L44" i="4" s="1"/>
  <c r="K39" i="4"/>
  <c r="L39" i="4" s="1"/>
  <c r="K47" i="4"/>
  <c r="L47" i="4" s="1"/>
  <c r="K48" i="4"/>
  <c r="L48" i="4" s="1"/>
  <c r="K50" i="4"/>
  <c r="L50" i="4" s="1"/>
  <c r="K49" i="4"/>
  <c r="L49" i="4" s="1"/>
  <c r="K55" i="4"/>
  <c r="L55" i="4" s="1"/>
  <c r="K54" i="4"/>
  <c r="L54" i="4" s="1"/>
  <c r="K53" i="4"/>
  <c r="L53" i="4" s="1"/>
  <c r="K52" i="4"/>
  <c r="L52" i="4" s="1"/>
  <c r="K51" i="4"/>
  <c r="L51" i="4" s="1"/>
  <c r="K56" i="4"/>
  <c r="L56" i="4" s="1"/>
  <c r="K57" i="4"/>
  <c r="L57" i="4" s="1"/>
  <c r="K45" i="4"/>
  <c r="L45" i="4" s="1"/>
  <c r="K41" i="4"/>
  <c r="L41" i="4" s="1"/>
  <c r="K37" i="4"/>
  <c r="L37" i="4" s="1"/>
  <c r="K42" i="4"/>
  <c r="L42" i="4" s="1"/>
  <c r="K36" i="4"/>
  <c r="L36" i="4" s="1"/>
  <c r="K35" i="4"/>
  <c r="L35" i="4" s="1"/>
  <c r="H46" i="4"/>
  <c r="I46" i="4" s="1"/>
  <c r="H43" i="4"/>
  <c r="I43" i="4" s="1"/>
  <c r="H45" i="4"/>
  <c r="I45" i="4" s="1"/>
  <c r="H49" i="4"/>
  <c r="I49" i="4" s="1"/>
  <c r="H44" i="4"/>
  <c r="I44" i="4" s="1"/>
  <c r="H55" i="4"/>
  <c r="I55" i="4" s="1"/>
  <c r="H38" i="4"/>
  <c r="I38" i="4" s="1"/>
  <c r="H54" i="4"/>
  <c r="I54" i="4" s="1"/>
  <c r="H40" i="4"/>
  <c r="I40" i="4" s="1"/>
  <c r="H53" i="4"/>
  <c r="I53" i="4" s="1"/>
  <c r="H52" i="4"/>
  <c r="I52" i="4" s="1"/>
  <c r="H51" i="4"/>
  <c r="I51" i="4" s="1"/>
  <c r="H56" i="4"/>
  <c r="I56" i="4" s="1"/>
  <c r="H57" i="4"/>
  <c r="I57" i="4" s="1"/>
  <c r="H50" i="4"/>
  <c r="I50" i="4" s="1"/>
  <c r="H37" i="4"/>
  <c r="I37" i="4" s="1"/>
  <c r="H41" i="4"/>
  <c r="I41" i="4" s="1"/>
  <c r="H42" i="4"/>
  <c r="I42" i="4" s="1"/>
  <c r="H36" i="4"/>
  <c r="I36" i="4" s="1"/>
  <c r="H47" i="4"/>
  <c r="I47" i="4" s="1"/>
  <c r="H48" i="4"/>
  <c r="I48" i="4" s="1"/>
  <c r="H39" i="4"/>
  <c r="I39" i="4" s="1"/>
  <c r="H35" i="4"/>
  <c r="I35" i="4" s="1"/>
  <c r="E46" i="4"/>
  <c r="F46" i="4" s="1"/>
  <c r="E52" i="4"/>
  <c r="F52" i="4" s="1"/>
  <c r="E51" i="4"/>
  <c r="F51" i="4" s="1"/>
  <c r="E56" i="4"/>
  <c r="F56" i="4" s="1"/>
  <c r="E57" i="4"/>
  <c r="F57" i="4" s="1"/>
  <c r="E53" i="4"/>
  <c r="F53" i="4" s="1"/>
  <c r="E43" i="4"/>
  <c r="F43" i="4" s="1"/>
  <c r="E54" i="4"/>
  <c r="F54" i="4" s="1"/>
  <c r="E55" i="4"/>
  <c r="F55" i="4" s="1"/>
  <c r="E49" i="4"/>
  <c r="F49" i="4" s="1"/>
  <c r="E50" i="4"/>
  <c r="F50" i="4" s="1"/>
  <c r="E48" i="4"/>
  <c r="F48" i="4" s="1"/>
  <c r="E47" i="4"/>
  <c r="F47" i="4" s="1"/>
  <c r="E42" i="4"/>
  <c r="F42" i="4" s="1"/>
  <c r="E37" i="4"/>
  <c r="F37" i="4" s="1"/>
  <c r="E41" i="4"/>
  <c r="F41" i="4" s="1"/>
  <c r="E36" i="4"/>
  <c r="F36" i="4" s="1"/>
  <c r="E45" i="4"/>
  <c r="F45" i="4" s="1"/>
  <c r="E39" i="4"/>
  <c r="F39" i="4" s="1"/>
  <c r="E44" i="4"/>
  <c r="F44" i="4" s="1"/>
  <c r="E38" i="4"/>
  <c r="F38" i="4" s="1"/>
  <c r="E40" i="4"/>
  <c r="F40" i="4" s="1"/>
  <c r="E35" i="4"/>
  <c r="F35" i="4" s="1"/>
  <c r="K36" i="3"/>
  <c r="L36" i="3" s="1"/>
  <c r="K28" i="3"/>
  <c r="L28" i="3" s="1"/>
  <c r="K26" i="3"/>
  <c r="L26" i="3" s="1"/>
  <c r="K34" i="3"/>
  <c r="L34" i="3" s="1"/>
  <c r="K29" i="3"/>
  <c r="L29" i="3" s="1"/>
  <c r="K33" i="3"/>
  <c r="L33" i="3" s="1"/>
  <c r="K30" i="3"/>
  <c r="L30" i="3" s="1"/>
  <c r="K31" i="3"/>
  <c r="L31" i="3" s="1"/>
  <c r="K35" i="3"/>
  <c r="L35" i="3" s="1"/>
  <c r="K32" i="3"/>
  <c r="L32" i="3" s="1"/>
  <c r="K27" i="3"/>
  <c r="L27" i="3" s="1"/>
  <c r="H34" i="3"/>
  <c r="I34" i="3" s="1"/>
  <c r="H28" i="3"/>
  <c r="I28" i="3" s="1"/>
  <c r="H26" i="3"/>
  <c r="I26" i="3" s="1"/>
  <c r="H29" i="3"/>
  <c r="I29" i="3" s="1"/>
  <c r="H36" i="3"/>
  <c r="I36" i="3" s="1"/>
  <c r="H33" i="3"/>
  <c r="I33" i="3" s="1"/>
  <c r="H30" i="3"/>
  <c r="I30" i="3" s="1"/>
  <c r="H31" i="3"/>
  <c r="I31" i="3" s="1"/>
  <c r="H35" i="3"/>
  <c r="I35" i="3" s="1"/>
  <c r="H32" i="3"/>
  <c r="I32" i="3" s="1"/>
  <c r="H27" i="3"/>
  <c r="I27" i="3" s="1"/>
  <c r="E32" i="3"/>
  <c r="F32" i="3" s="1"/>
  <c r="E27" i="3"/>
  <c r="F27" i="3" s="1"/>
  <c r="M64" i="4" l="1"/>
  <c r="M46" i="3"/>
  <c r="M45" i="3"/>
  <c r="M63" i="4"/>
  <c r="M68" i="4"/>
  <c r="M67" i="4"/>
  <c r="M70" i="4"/>
  <c r="M73" i="4"/>
  <c r="M69" i="4"/>
  <c r="M65" i="4"/>
  <c r="M72" i="4"/>
  <c r="M50" i="4"/>
  <c r="M53" i="4"/>
  <c r="M57" i="4"/>
  <c r="M56" i="4"/>
  <c r="M41" i="4"/>
  <c r="M48" i="4"/>
  <c r="M47" i="4"/>
  <c r="M44" i="4"/>
  <c r="M43" i="4"/>
  <c r="M51" i="4"/>
  <c r="M44" i="3"/>
  <c r="M47" i="3"/>
  <c r="M43" i="3"/>
  <c r="M27" i="3"/>
  <c r="M32" i="3"/>
  <c r="M33" i="3"/>
  <c r="M26" i="3"/>
  <c r="M31" i="3"/>
  <c r="M29" i="3"/>
  <c r="M30" i="3"/>
  <c r="M34" i="3"/>
  <c r="M35" i="3"/>
  <c r="M36" i="3"/>
  <c r="M28" i="3"/>
  <c r="M54" i="4"/>
  <c r="M40" i="4"/>
  <c r="M45" i="4"/>
  <c r="M35" i="4"/>
  <c r="M39" i="4"/>
  <c r="M38" i="4"/>
  <c r="M36" i="4"/>
  <c r="M42" i="4"/>
  <c r="M49" i="4"/>
  <c r="M52" i="4"/>
  <c r="M46" i="4"/>
  <c r="M55" i="4"/>
  <c r="M37" i="4"/>
  <c r="H11" i="4"/>
  <c r="I11" i="4" s="1"/>
  <c r="K24" i="4"/>
  <c r="L24" i="4" s="1"/>
  <c r="K28" i="4"/>
  <c r="L28" i="4" s="1"/>
  <c r="K27" i="4"/>
  <c r="L27" i="4" s="1"/>
  <c r="K29" i="4"/>
  <c r="L29" i="4" s="1"/>
  <c r="K26" i="4"/>
  <c r="L26" i="4" s="1"/>
  <c r="K25" i="4"/>
  <c r="L25" i="4" s="1"/>
  <c r="K19" i="4"/>
  <c r="L19" i="4" s="1"/>
  <c r="K13" i="4"/>
  <c r="L13" i="4" s="1"/>
  <c r="K14" i="4"/>
  <c r="L14" i="4" s="1"/>
  <c r="K23" i="4"/>
  <c r="L23" i="4" s="1"/>
  <c r="K22" i="4"/>
  <c r="L22" i="4" s="1"/>
  <c r="K10" i="4"/>
  <c r="L10" i="4" s="1"/>
  <c r="K8" i="4"/>
  <c r="L8" i="4" s="1"/>
  <c r="K17" i="4"/>
  <c r="L17" i="4" s="1"/>
  <c r="K9" i="4"/>
  <c r="L9" i="4" s="1"/>
  <c r="K21" i="4"/>
  <c r="L21" i="4" s="1"/>
  <c r="K16" i="4"/>
  <c r="L16" i="4" s="1"/>
  <c r="K15" i="4"/>
  <c r="L15" i="4" s="1"/>
  <c r="K12" i="4"/>
  <c r="L12" i="4" s="1"/>
  <c r="K18" i="4"/>
  <c r="L18" i="4" s="1"/>
  <c r="K20" i="4"/>
  <c r="L20" i="4" s="1"/>
  <c r="K11" i="4"/>
  <c r="L11" i="4" s="1"/>
  <c r="H24" i="4"/>
  <c r="I24" i="4" s="1"/>
  <c r="H28" i="4"/>
  <c r="I28" i="4" s="1"/>
  <c r="H27" i="4"/>
  <c r="I27" i="4" s="1"/>
  <c r="H29" i="4"/>
  <c r="I29" i="4" s="1"/>
  <c r="H26" i="4"/>
  <c r="I26" i="4" s="1"/>
  <c r="H25" i="4"/>
  <c r="I25" i="4" s="1"/>
  <c r="H19" i="4"/>
  <c r="I19" i="4" s="1"/>
  <c r="H14" i="4"/>
  <c r="I14" i="4" s="1"/>
  <c r="H23" i="4"/>
  <c r="I23" i="4" s="1"/>
  <c r="H16" i="4"/>
  <c r="I16" i="4" s="1"/>
  <c r="H22" i="4"/>
  <c r="I22" i="4" s="1"/>
  <c r="H17" i="4"/>
  <c r="I17" i="4" s="1"/>
  <c r="H9" i="4"/>
  <c r="I9" i="4" s="1"/>
  <c r="H10" i="4"/>
  <c r="I10" i="4" s="1"/>
  <c r="H21" i="4"/>
  <c r="I21" i="4" s="1"/>
  <c r="H15" i="4"/>
  <c r="I15" i="4" s="1"/>
  <c r="H12" i="4"/>
  <c r="I12" i="4" s="1"/>
  <c r="H13" i="4"/>
  <c r="I13" i="4" s="1"/>
  <c r="H18" i="4"/>
  <c r="I18" i="4" s="1"/>
  <c r="H20" i="4"/>
  <c r="I20" i="4" s="1"/>
  <c r="H8" i="4"/>
  <c r="I8" i="4" s="1"/>
  <c r="E20" i="4"/>
  <c r="F20" i="4" s="1"/>
  <c r="E26" i="4"/>
  <c r="F26" i="4" s="1"/>
  <c r="E24" i="4"/>
  <c r="F24" i="4" s="1"/>
  <c r="E28" i="4"/>
  <c r="F28" i="4" s="1"/>
  <c r="E27" i="4"/>
  <c r="F27" i="4" s="1"/>
  <c r="E29" i="4"/>
  <c r="F29" i="4" s="1"/>
  <c r="E18" i="4"/>
  <c r="F18" i="4" s="1"/>
  <c r="E25" i="4"/>
  <c r="F25" i="4" s="1"/>
  <c r="E23" i="4"/>
  <c r="F23" i="4" s="1"/>
  <c r="E21" i="4"/>
  <c r="F21" i="4" s="1"/>
  <c r="E22" i="4"/>
  <c r="F22" i="4" s="1"/>
  <c r="E16" i="4"/>
  <c r="F16" i="4" s="1"/>
  <c r="E15" i="4"/>
  <c r="F15" i="4" s="1"/>
  <c r="E12" i="4"/>
  <c r="F12" i="4" s="1"/>
  <c r="E14" i="4"/>
  <c r="F14" i="4" s="1"/>
  <c r="E19" i="4"/>
  <c r="F19" i="4" s="1"/>
  <c r="E13" i="4"/>
  <c r="F13" i="4" s="1"/>
  <c r="M13" i="4" s="1"/>
  <c r="E17" i="4"/>
  <c r="F17" i="4" s="1"/>
  <c r="E8" i="4"/>
  <c r="F8" i="4" s="1"/>
  <c r="E9" i="4"/>
  <c r="F9" i="4" s="1"/>
  <c r="M9" i="4" s="1"/>
  <c r="E10" i="4"/>
  <c r="F10" i="4" s="1"/>
  <c r="M10" i="4" s="1"/>
  <c r="E11" i="4"/>
  <c r="F11" i="4" s="1"/>
  <c r="K19" i="3"/>
  <c r="L19" i="3" s="1"/>
  <c r="K11" i="3"/>
  <c r="L11" i="3" s="1"/>
  <c r="K15" i="3"/>
  <c r="L15" i="3" s="1"/>
  <c r="K17" i="3"/>
  <c r="L17" i="3" s="1"/>
  <c r="K14" i="3"/>
  <c r="L14" i="3" s="1"/>
  <c r="K9" i="3"/>
  <c r="L9" i="3" s="1"/>
  <c r="K13" i="3"/>
  <c r="L13" i="3" s="1"/>
  <c r="K10" i="3"/>
  <c r="L10" i="3" s="1"/>
  <c r="K16" i="3"/>
  <c r="L16" i="3" s="1"/>
  <c r="K12" i="3"/>
  <c r="L12" i="3" s="1"/>
  <c r="K8" i="3"/>
  <c r="L8" i="3" s="1"/>
  <c r="H20" i="3"/>
  <c r="I20" i="3" s="1"/>
  <c r="H19" i="3"/>
  <c r="I19" i="3" s="1"/>
  <c r="H13" i="3"/>
  <c r="I13" i="3" s="1"/>
  <c r="H10" i="3"/>
  <c r="I10" i="3" s="1"/>
  <c r="H16" i="3"/>
  <c r="I16" i="3" s="1"/>
  <c r="H12" i="3"/>
  <c r="I12" i="3" s="1"/>
  <c r="H11" i="3"/>
  <c r="I11" i="3" s="1"/>
  <c r="H15" i="3"/>
  <c r="I15" i="3" s="1"/>
  <c r="H17" i="3"/>
  <c r="I17" i="3" s="1"/>
  <c r="H14" i="3"/>
  <c r="I14" i="3" s="1"/>
  <c r="H9" i="3"/>
  <c r="I9" i="3" s="1"/>
  <c r="H8" i="3"/>
  <c r="I8" i="3" s="1"/>
  <c r="E20" i="3"/>
  <c r="F20" i="3" s="1"/>
  <c r="M20" i="3" s="1"/>
  <c r="E19" i="3"/>
  <c r="F19" i="3" s="1"/>
  <c r="E10" i="3"/>
  <c r="F10" i="3" s="1"/>
  <c r="E16" i="3"/>
  <c r="F16" i="3" s="1"/>
  <c r="E12" i="3"/>
  <c r="F12" i="3" s="1"/>
  <c r="E13" i="3"/>
  <c r="F13" i="3" s="1"/>
  <c r="E18" i="3"/>
  <c r="F18" i="3" s="1"/>
  <c r="M18" i="3" s="1"/>
  <c r="E11" i="3"/>
  <c r="F11" i="3" s="1"/>
  <c r="E15" i="3"/>
  <c r="F15" i="3" s="1"/>
  <c r="E17" i="3"/>
  <c r="F17" i="3" s="1"/>
  <c r="E14" i="3"/>
  <c r="F14" i="3" s="1"/>
  <c r="E9" i="3"/>
  <c r="F9" i="3" s="1"/>
  <c r="E8" i="3"/>
  <c r="F8" i="3" s="1"/>
  <c r="M22" i="4" l="1"/>
  <c r="M24" i="4"/>
  <c r="M8" i="4"/>
  <c r="M26" i="4"/>
  <c r="M11" i="4"/>
  <c r="M12" i="4"/>
  <c r="M19" i="4"/>
  <c r="M14" i="4"/>
  <c r="M18" i="4"/>
  <c r="M23" i="4"/>
  <c r="M27" i="4"/>
  <c r="M20" i="4"/>
  <c r="M9" i="3"/>
  <c r="M11" i="3"/>
  <c r="M17" i="3"/>
  <c r="M19" i="3"/>
  <c r="M8" i="3"/>
  <c r="M15" i="3"/>
  <c r="M16" i="3"/>
  <c r="M14" i="3"/>
  <c r="M10" i="3"/>
  <c r="M13" i="3"/>
  <c r="M12" i="3"/>
  <c r="M17" i="4"/>
  <c r="M15" i="4"/>
  <c r="M16" i="4"/>
  <c r="M25" i="4"/>
  <c r="M28" i="4"/>
  <c r="M29" i="4"/>
  <c r="M21" i="4"/>
</calcChain>
</file>

<file path=xl/sharedStrings.xml><?xml version="1.0" encoding="utf-8"?>
<sst xmlns="http://schemas.openxmlformats.org/spreadsheetml/2006/main" count="442" uniqueCount="98">
  <si>
    <t>№</t>
  </si>
  <si>
    <t>Фамилия Имя</t>
  </si>
  <si>
    <t>Регион/Клуб</t>
  </si>
  <si>
    <t>Новикова Татьяна</t>
  </si>
  <si>
    <t>СПб, "78 Легион"</t>
  </si>
  <si>
    <t>Соломина Ольга</t>
  </si>
  <si>
    <t>СПб, "Злая пчела"</t>
  </si>
  <si>
    <t>Головина Татьяна</t>
  </si>
  <si>
    <t>Ульянова Наталья</t>
  </si>
  <si>
    <t>Плахотная Марина</t>
  </si>
  <si>
    <t>Москва, "шк. Дмитрия Мельникова"</t>
  </si>
  <si>
    <t>Матчина Наталья</t>
  </si>
  <si>
    <t>Горецкая Нина</t>
  </si>
  <si>
    <t>Силантьева Елена</t>
  </si>
  <si>
    <t>Москва, "Серебряный нож"</t>
  </si>
  <si>
    <t>Майданова Анна</t>
  </si>
  <si>
    <t>Егорова Татьяна</t>
  </si>
  <si>
    <t>СПб, "Злая Пчела"</t>
  </si>
  <si>
    <t>СПб, "Стриж"</t>
  </si>
  <si>
    <t>Москва, "Freeknife"</t>
  </si>
  <si>
    <t xml:space="preserve">Итог </t>
  </si>
  <si>
    <t>(по 3-м лучшим этапам)</t>
  </si>
  <si>
    <t>Зеленцов Алексей </t>
  </si>
  <si>
    <t>Москва, "Шк. Дм. Мельникова"</t>
  </si>
  <si>
    <t>Никонов Михаил</t>
  </si>
  <si>
    <t>Новиков Олег</t>
  </si>
  <si>
    <t>Чепурнов Василий</t>
  </si>
  <si>
    <t>Выборг</t>
  </si>
  <si>
    <t>Матевосян Ашот</t>
  </si>
  <si>
    <t>Яковлев Сергей</t>
  </si>
  <si>
    <t>Яциненко Александр</t>
  </si>
  <si>
    <t>СПб,"78 Легион"</t>
  </si>
  <si>
    <t>Гатауллин Рашит</t>
  </si>
  <si>
    <t>СПб, ЦАЁСП</t>
  </si>
  <si>
    <t>Соколов Юрий</t>
  </si>
  <si>
    <t>Долгих Иван</t>
  </si>
  <si>
    <t>Минин Антон</t>
  </si>
  <si>
    <t>Немнонов Дмитрий</t>
  </si>
  <si>
    <t>Зиновьев Александр</t>
  </si>
  <si>
    <t>Череповец, "Цель"</t>
  </si>
  <si>
    <t>Шлоков Роман</t>
  </si>
  <si>
    <t>Назаров Константин</t>
  </si>
  <si>
    <t>Мартыненко Александр</t>
  </si>
  <si>
    <t>Виговский Антон</t>
  </si>
  <si>
    <t>Продайдуша Андрей</t>
  </si>
  <si>
    <t>Рюмин Владимир</t>
  </si>
  <si>
    <t>Ердяков Александр</t>
  </si>
  <si>
    <t xml:space="preserve"> </t>
  </si>
  <si>
    <t>3 метра</t>
  </si>
  <si>
    <t>Коэф.</t>
  </si>
  <si>
    <t>Кол-во баллов</t>
  </si>
  <si>
    <t>5 метров</t>
  </si>
  <si>
    <t>7 метров</t>
  </si>
  <si>
    <t>Рейтинговые баллы</t>
  </si>
  <si>
    <t>Лебедева Ольга</t>
  </si>
  <si>
    <t>Москва, "шк. Дм. Мельникова"</t>
  </si>
  <si>
    <t>9 метров</t>
  </si>
  <si>
    <t>Зеленцов Алексей</t>
  </si>
  <si>
    <r>
      <t>Москва, "шк. Дм. Мельникова</t>
    </r>
    <r>
      <rPr>
        <b/>
        <sz val="11"/>
        <color indexed="8"/>
        <rFont val="Calibri"/>
        <family val="2"/>
        <charset val="204"/>
      </rPr>
      <t>"</t>
    </r>
  </si>
  <si>
    <t>Москва, "Friknife"</t>
  </si>
  <si>
    <t>I-й этап (20.01)</t>
  </si>
  <si>
    <t>Итоговый рейтинг среди женщин на КСПб 2019 год</t>
  </si>
  <si>
    <t>Итоговый рейтинг среди мужчин на КСПб 2019 год</t>
  </si>
  <si>
    <t>Рейтинг женщин-метательниц ножа на "Кубке Санкт-Петербурга 2019 г."</t>
  </si>
  <si>
    <t>Первый этап "Кубка СПб 2019" (19.01-20.01)</t>
  </si>
  <si>
    <t>Рейтинг мужчин-метателей ножа на "Кубке Санкт-Петербурга 2019 г."</t>
  </si>
  <si>
    <t>Прохоренко Анита</t>
  </si>
  <si>
    <t>СПб, ФБСМН</t>
  </si>
  <si>
    <t>Батаева Ксения</t>
  </si>
  <si>
    <t>Череповец,"Цель"</t>
  </si>
  <si>
    <t>Спб, "Злая пчела"</t>
  </si>
  <si>
    <t>Москва, "Серебрянный нож"</t>
  </si>
  <si>
    <t>Уксусов Никита</t>
  </si>
  <si>
    <t>Семенов Анатолий</t>
  </si>
  <si>
    <t>Беляев Михаил</t>
  </si>
  <si>
    <t xml:space="preserve">Баландин Владимир </t>
  </si>
  <si>
    <t>Бондаренко Анна</t>
  </si>
  <si>
    <t>Второй этап "Кубка СПб 2019" (23.03-24.03)</t>
  </si>
  <si>
    <t>Москва, СДР</t>
  </si>
  <si>
    <t>Ольхов Евгений</t>
  </si>
  <si>
    <t>Вигорский Антон</t>
  </si>
  <si>
    <t>Баландин Владимир</t>
  </si>
  <si>
    <t>Есаулов Александр</t>
  </si>
  <si>
    <t>Чистихин Константин</t>
  </si>
  <si>
    <t>Парамонов Николай</t>
  </si>
  <si>
    <t>Третий этап "Кубка СПб 2019" (13.07-14.07)</t>
  </si>
  <si>
    <t>Гребенщикова татьяна</t>
  </si>
  <si>
    <t xml:space="preserve">Гребенщикова Татьяна </t>
  </si>
  <si>
    <t xml:space="preserve">Беляев Михаил </t>
  </si>
  <si>
    <t xml:space="preserve">Парамонов Николай </t>
  </si>
  <si>
    <t xml:space="preserve">Уксусов Никита </t>
  </si>
  <si>
    <t>II-й этап (24.03)</t>
  </si>
  <si>
    <t>III-й этап (14.07)</t>
  </si>
  <si>
    <t>Четвёртый этап "Кубка СПб 2019" (16.11-17.11)</t>
  </si>
  <si>
    <t>Гребенщикова Татьяна</t>
  </si>
  <si>
    <t>Черняк Родион</t>
  </si>
  <si>
    <t>СПб, "Луч 21"</t>
  </si>
  <si>
    <t>IV-й этап (17.11)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</si>
</sst>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20">
    <xf numFmtId="0" fontId="0" fillId="0" borderId="0" xfId="0"/>
    <xf numFmtId="0" fontId="3" fillId="0" borderId="0" xfId="1"/>
    <xf numFmtId="0" fontId="3" fillId="0" borderId="0" xfId="1" applyAlignment="1">
      <alignment vertical="center"/>
    </xf>
    <xf numFmtId="0" fontId="5" fillId="0" borderId="0" xfId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1" fillId="0" borderId="40" xfId="1" applyFont="1" applyFill="1" applyBorder="1"/>
    <xf numFmtId="164" fontId="2" fillId="0" borderId="40" xfId="1" applyNumberFormat="1" applyFont="1" applyFill="1" applyBorder="1" applyAlignment="1">
      <alignment horizontal="center" vertical="center"/>
    </xf>
    <xf numFmtId="0" fontId="2" fillId="0" borderId="45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40" xfId="1" applyFont="1" applyBorder="1" applyAlignment="1">
      <alignment horizontal="center" vertical="center"/>
    </xf>
    <xf numFmtId="0" fontId="3" fillId="0" borderId="0" xfId="1"/>
    <xf numFmtId="0" fontId="5" fillId="0" borderId="0" xfId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164" fontId="3" fillId="0" borderId="19" xfId="1" applyNumberFormat="1" applyFill="1" applyBorder="1" applyAlignment="1">
      <alignment horizontal="center" vertical="center"/>
    </xf>
    <xf numFmtId="164" fontId="1" fillId="0" borderId="19" xfId="1" applyNumberFormat="1" applyFont="1" applyFill="1" applyBorder="1" applyAlignment="1">
      <alignment horizontal="center" vertical="center"/>
    </xf>
    <xf numFmtId="0" fontId="2" fillId="0" borderId="45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40" xfId="1" applyFont="1" applyBorder="1" applyAlignment="1">
      <alignment vertical="center" wrapText="1"/>
    </xf>
    <xf numFmtId="0" fontId="3" fillId="0" borderId="0" xfId="1"/>
    <xf numFmtId="0" fontId="3" fillId="0" borderId="0" xfId="1" applyAlignment="1"/>
    <xf numFmtId="0" fontId="5" fillId="0" borderId="0" xfId="1" applyFont="1" applyBorder="1" applyAlignment="1">
      <alignment horizontal="center"/>
    </xf>
    <xf numFmtId="0" fontId="5" fillId="0" borderId="0" xfId="1" applyFont="1" applyBorder="1" applyAlignment="1"/>
    <xf numFmtId="0" fontId="6" fillId="2" borderId="1" xfId="1" applyFont="1" applyFill="1" applyBorder="1"/>
    <xf numFmtId="0" fontId="3" fillId="2" borderId="4" xfId="1" applyFill="1" applyBorder="1" applyAlignment="1">
      <alignment horizontal="center" vertical="center"/>
    </xf>
    <xf numFmtId="0" fontId="3" fillId="2" borderId="1" xfId="1" applyFill="1" applyBorder="1" applyAlignment="1">
      <alignment horizontal="center" vertical="center"/>
    </xf>
    <xf numFmtId="0" fontId="3" fillId="2" borderId="2" xfId="1" applyFill="1" applyBorder="1"/>
    <xf numFmtId="0" fontId="3" fillId="2" borderId="1" xfId="1" applyFill="1" applyBorder="1"/>
    <xf numFmtId="0" fontId="3" fillId="2" borderId="1" xfId="1" applyFill="1" applyBorder="1" applyAlignment="1">
      <alignment horizontal="left" vertical="center"/>
    </xf>
    <xf numFmtId="0" fontId="2" fillId="2" borderId="3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3" fillId="2" borderId="11" xfId="1" applyFill="1" applyBorder="1" applyAlignment="1">
      <alignment horizontal="center" vertical="center"/>
    </xf>
    <xf numFmtId="0" fontId="3" fillId="2" borderId="14" xfId="1" applyFill="1" applyBorder="1" applyAlignment="1">
      <alignment horizontal="center" vertical="center"/>
    </xf>
    <xf numFmtId="164" fontId="3" fillId="2" borderId="17" xfId="1" applyNumberFormat="1" applyFill="1" applyBorder="1"/>
    <xf numFmtId="164" fontId="3" fillId="2" borderId="18" xfId="1" applyNumberFormat="1" applyFill="1" applyBorder="1"/>
    <xf numFmtId="164" fontId="3" fillId="2" borderId="19" xfId="1" applyNumberFormat="1" applyFill="1" applyBorder="1"/>
    <xf numFmtId="164" fontId="3" fillId="2" borderId="23" xfId="1" applyNumberFormat="1" applyFill="1" applyBorder="1"/>
    <xf numFmtId="164" fontId="3" fillId="0" borderId="7" xfId="1" applyNumberFormat="1" applyFill="1" applyBorder="1"/>
    <xf numFmtId="164" fontId="3" fillId="0" borderId="21" xfId="1" applyNumberFormat="1" applyFill="1" applyBorder="1"/>
    <xf numFmtId="0" fontId="7" fillId="2" borderId="3" xfId="1" applyFont="1" applyFill="1" applyBorder="1" applyAlignment="1">
      <alignment horizontal="right"/>
    </xf>
    <xf numFmtId="0" fontId="3" fillId="2" borderId="4" xfId="1" applyFill="1" applyBorder="1"/>
    <xf numFmtId="0" fontId="1" fillId="2" borderId="1" xfId="1" applyFont="1" applyFill="1" applyBorder="1"/>
    <xf numFmtId="164" fontId="2" fillId="2" borderId="4" xfId="1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3" fillId="0" borderId="11" xfId="1" applyFill="1" applyBorder="1" applyAlignment="1">
      <alignment horizontal="center" vertical="center"/>
    </xf>
    <xf numFmtId="0" fontId="1" fillId="0" borderId="38" xfId="1" applyFont="1" applyFill="1" applyBorder="1" applyAlignment="1">
      <alignment horizontal="center"/>
    </xf>
    <xf numFmtId="0" fontId="1" fillId="0" borderId="3" xfId="1" applyFont="1" applyFill="1" applyBorder="1" applyAlignment="1">
      <alignment horizontal="right" vertical="center"/>
    </xf>
    <xf numFmtId="0" fontId="3" fillId="0" borderId="0" xfId="1"/>
    <xf numFmtId="0" fontId="3" fillId="0" borderId="0" xfId="1" applyAlignment="1"/>
    <xf numFmtId="0" fontId="5" fillId="0" borderId="0" xfId="1" applyFont="1" applyBorder="1" applyAlignment="1">
      <alignment horizontal="center"/>
    </xf>
    <xf numFmtId="0" fontId="5" fillId="0" borderId="0" xfId="1" applyFont="1" applyBorder="1" applyAlignment="1"/>
    <xf numFmtId="0" fontId="6" fillId="2" borderId="1" xfId="1" applyFont="1" applyFill="1" applyBorder="1"/>
    <xf numFmtId="0" fontId="3" fillId="2" borderId="4" xfId="1" applyFill="1" applyBorder="1" applyAlignment="1">
      <alignment horizontal="center" vertical="center"/>
    </xf>
    <xf numFmtId="0" fontId="3" fillId="2" borderId="1" xfId="1" applyFill="1" applyBorder="1" applyAlignment="1">
      <alignment horizontal="center" vertical="center"/>
    </xf>
    <xf numFmtId="0" fontId="3" fillId="2" borderId="2" xfId="1" applyFill="1" applyBorder="1"/>
    <xf numFmtId="0" fontId="3" fillId="2" borderId="1" xfId="1" applyFill="1" applyBorder="1"/>
    <xf numFmtId="0" fontId="3" fillId="2" borderId="1" xfId="1" applyFill="1" applyBorder="1" applyAlignment="1">
      <alignment horizontal="left" vertical="center"/>
    </xf>
    <xf numFmtId="0" fontId="3" fillId="2" borderId="5" xfId="1" applyFill="1" applyBorder="1"/>
    <xf numFmtId="0" fontId="3" fillId="0" borderId="1" xfId="1" applyBorder="1" applyAlignment="1">
      <alignment horizontal="center" vertical="center"/>
    </xf>
    <xf numFmtId="0" fontId="2" fillId="2" borderId="6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 vertical="center"/>
    </xf>
    <xf numFmtId="0" fontId="3" fillId="0" borderId="1" xfId="1" applyBorder="1"/>
    <xf numFmtId="0" fontId="1" fillId="0" borderId="3" xfId="1" applyFont="1" applyFill="1" applyBorder="1" applyAlignment="1">
      <alignment horizontal="right"/>
    </xf>
    <xf numFmtId="0" fontId="1" fillId="0" borderId="3" xfId="1" applyFont="1" applyFill="1" applyBorder="1"/>
    <xf numFmtId="0" fontId="3" fillId="0" borderId="2" xfId="1" applyBorder="1"/>
    <xf numFmtId="0" fontId="3" fillId="0" borderId="3" xfId="1" applyBorder="1"/>
    <xf numFmtId="0" fontId="3" fillId="3" borderId="9" xfId="1" applyFill="1" applyBorder="1"/>
    <xf numFmtId="0" fontId="3" fillId="0" borderId="11" xfId="1" applyBorder="1" applyAlignment="1">
      <alignment horizontal="center" vertical="center"/>
    </xf>
    <xf numFmtId="0" fontId="3" fillId="0" borderId="12" xfId="1" applyFill="1" applyBorder="1"/>
    <xf numFmtId="0" fontId="3" fillId="3" borderId="13" xfId="1" applyFill="1" applyBorder="1" applyAlignment="1">
      <alignment horizontal="center" vertical="center"/>
    </xf>
    <xf numFmtId="0" fontId="3" fillId="2" borderId="11" xfId="1" applyFill="1" applyBorder="1" applyAlignment="1">
      <alignment horizontal="center" vertical="center"/>
    </xf>
    <xf numFmtId="0" fontId="3" fillId="2" borderId="14" xfId="1" applyFill="1" applyBorder="1" applyAlignment="1">
      <alignment horizontal="center" vertical="center"/>
    </xf>
    <xf numFmtId="164" fontId="3" fillId="2" borderId="15" xfId="1" applyNumberFormat="1" applyFill="1" applyBorder="1"/>
    <xf numFmtId="164" fontId="3" fillId="2" borderId="16" xfId="1" applyNumberFormat="1" applyFill="1" applyBorder="1"/>
    <xf numFmtId="164" fontId="3" fillId="2" borderId="17" xfId="1" applyNumberFormat="1" applyFill="1" applyBorder="1"/>
    <xf numFmtId="164" fontId="3" fillId="2" borderId="18" xfId="1" applyNumberFormat="1" applyFill="1" applyBorder="1"/>
    <xf numFmtId="164" fontId="3" fillId="2" borderId="19" xfId="1" applyNumberFormat="1" applyFill="1" applyBorder="1"/>
    <xf numFmtId="164" fontId="3" fillId="2" borderId="20" xfId="1" applyNumberFormat="1" applyFill="1" applyBorder="1"/>
    <xf numFmtId="164" fontId="3" fillId="0" borderId="19" xfId="1" applyNumberFormat="1" applyBorder="1"/>
    <xf numFmtId="164" fontId="3" fillId="0" borderId="20" xfId="1" applyNumberFormat="1" applyBorder="1"/>
    <xf numFmtId="164" fontId="3" fillId="2" borderId="22" xfId="1" applyNumberFormat="1" applyFill="1" applyBorder="1"/>
    <xf numFmtId="164" fontId="3" fillId="2" borderId="23" xfId="1" applyNumberFormat="1" applyFill="1" applyBorder="1"/>
    <xf numFmtId="164" fontId="3" fillId="2" borderId="24" xfId="1" applyNumberFormat="1" applyFill="1" applyBorder="1"/>
    <xf numFmtId="164" fontId="3" fillId="0" borderId="24" xfId="1" applyNumberFormat="1" applyBorder="1"/>
    <xf numFmtId="164" fontId="3" fillId="3" borderId="17" xfId="1" applyNumberFormat="1" applyFill="1" applyBorder="1"/>
    <xf numFmtId="164" fontId="3" fillId="3" borderId="18" xfId="1" applyNumberFormat="1" applyFill="1" applyBorder="1"/>
    <xf numFmtId="0" fontId="1" fillId="2" borderId="11" xfId="1" applyFont="1" applyFill="1" applyBorder="1" applyAlignment="1">
      <alignment horizontal="right"/>
    </xf>
    <xf numFmtId="0" fontId="3" fillId="0" borderId="12" xfId="1" applyFill="1" applyBorder="1" applyAlignment="1">
      <alignment horizontal="left" vertical="center"/>
    </xf>
    <xf numFmtId="0" fontId="3" fillId="0" borderId="1" xfId="1" applyFill="1" applyBorder="1" applyAlignment="1">
      <alignment horizontal="left" vertical="center"/>
    </xf>
    <xf numFmtId="0" fontId="3" fillId="0" borderId="1" xfId="1" applyFill="1" applyBorder="1" applyAlignment="1">
      <alignment horizontal="center" vertical="center"/>
    </xf>
    <xf numFmtId="0" fontId="3" fillId="2" borderId="4" xfId="1" applyFill="1" applyBorder="1" applyAlignment="1">
      <alignment horizontal="left" vertical="center"/>
    </xf>
    <xf numFmtId="0" fontId="7" fillId="0" borderId="3" xfId="1" applyFont="1" applyFill="1" applyBorder="1"/>
    <xf numFmtId="0" fontId="2" fillId="2" borderId="1" xfId="1" applyFont="1" applyFill="1" applyBorder="1" applyAlignment="1">
      <alignment horizontal="center" vertical="center"/>
    </xf>
    <xf numFmtId="0" fontId="6" fillId="0" borderId="1" xfId="1" applyFont="1" applyFill="1" applyBorder="1"/>
    <xf numFmtId="0" fontId="3" fillId="2" borderId="4" xfId="1" applyFill="1" applyBorder="1"/>
    <xf numFmtId="0" fontId="3" fillId="0" borderId="1" xfId="1" applyFill="1" applyBorder="1"/>
    <xf numFmtId="0" fontId="1" fillId="2" borderId="4" xfId="1" applyFont="1" applyFill="1" applyBorder="1"/>
    <xf numFmtId="0" fontId="1" fillId="2" borderId="1" xfId="1" applyFont="1" applyFill="1" applyBorder="1"/>
    <xf numFmtId="0" fontId="6" fillId="2" borderId="4" xfId="1" applyFont="1" applyFill="1" applyBorder="1"/>
    <xf numFmtId="0" fontId="6" fillId="3" borderId="29" xfId="1" applyFont="1" applyFill="1" applyBorder="1"/>
    <xf numFmtId="0" fontId="1" fillId="2" borderId="3" xfId="1" applyFont="1" applyFill="1" applyBorder="1" applyAlignment="1">
      <alignment horizontal="right"/>
    </xf>
    <xf numFmtId="0" fontId="1" fillId="0" borderId="3" xfId="1" applyFont="1" applyBorder="1" applyAlignment="1">
      <alignment horizontal="right"/>
    </xf>
    <xf numFmtId="0" fontId="3" fillId="0" borderId="10" xfId="1" applyFill="1" applyBorder="1"/>
    <xf numFmtId="0" fontId="1" fillId="0" borderId="8" xfId="1" applyFont="1" applyFill="1" applyBorder="1" applyAlignment="1">
      <alignment horizontal="right"/>
    </xf>
    <xf numFmtId="164" fontId="2" fillId="2" borderId="4" xfId="1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2" fillId="3" borderId="29" xfId="1" applyNumberFormat="1" applyFont="1" applyFill="1" applyBorder="1" applyAlignment="1">
      <alignment horizontal="center" vertical="center"/>
    </xf>
    <xf numFmtId="164" fontId="2" fillId="0" borderId="10" xfId="1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164" fontId="2" fillId="0" borderId="12" xfId="1" applyNumberFormat="1" applyFont="1" applyFill="1" applyBorder="1" applyAlignment="1">
      <alignment horizontal="center" vertical="center"/>
    </xf>
    <xf numFmtId="0" fontId="1" fillId="3" borderId="9" xfId="1" applyFont="1" applyFill="1" applyBorder="1" applyAlignment="1">
      <alignment horizontal="right"/>
    </xf>
    <xf numFmtId="0" fontId="1" fillId="2" borderId="2" xfId="1" applyFont="1" applyFill="1" applyBorder="1" applyAlignment="1">
      <alignment horizontal="right"/>
    </xf>
    <xf numFmtId="0" fontId="1" fillId="3" borderId="17" xfId="1" applyFont="1" applyFill="1" applyBorder="1" applyAlignment="1">
      <alignment horizontal="right"/>
    </xf>
    <xf numFmtId="0" fontId="9" fillId="3" borderId="17" xfId="1" applyFont="1" applyFill="1" applyBorder="1" applyAlignment="1">
      <alignment horizontal="center"/>
    </xf>
    <xf numFmtId="0" fontId="3" fillId="0" borderId="11" xfId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right"/>
    </xf>
    <xf numFmtId="0" fontId="1" fillId="0" borderId="37" xfId="1" applyFont="1" applyFill="1" applyBorder="1" applyAlignment="1">
      <alignment horizontal="right"/>
    </xf>
    <xf numFmtId="0" fontId="3" fillId="0" borderId="0" xfId="1" applyFill="1" applyBorder="1" applyAlignment="1">
      <alignment horizontal="center" vertical="center"/>
    </xf>
    <xf numFmtId="0" fontId="3" fillId="0" borderId="0" xfId="1" applyFill="1" applyBorder="1"/>
    <xf numFmtId="164" fontId="3" fillId="0" borderId="0" xfId="1" applyNumberFormat="1" applyFill="1" applyBorder="1"/>
    <xf numFmtId="0" fontId="2" fillId="0" borderId="0" xfId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 vertical="center"/>
    </xf>
    <xf numFmtId="0" fontId="6" fillId="0" borderId="0" xfId="1" applyFont="1" applyFill="1" applyBorder="1"/>
    <xf numFmtId="0" fontId="1" fillId="0" borderId="0" xfId="1" applyFont="1" applyFill="1" applyBorder="1" applyAlignment="1">
      <alignment horizontal="right"/>
    </xf>
    <xf numFmtId="0" fontId="7" fillId="0" borderId="0" xfId="1" applyFont="1" applyFill="1" applyBorder="1"/>
    <xf numFmtId="0" fontId="3" fillId="0" borderId="40" xfId="1" applyFill="1" applyBorder="1"/>
    <xf numFmtId="0" fontId="1" fillId="0" borderId="11" xfId="1" applyFont="1" applyFill="1" applyBorder="1" applyAlignment="1">
      <alignment horizontal="right"/>
    </xf>
    <xf numFmtId="0" fontId="2" fillId="2" borderId="35" xfId="1" applyFont="1" applyFill="1" applyBorder="1" applyAlignment="1">
      <alignment horizontal="center"/>
    </xf>
    <xf numFmtId="0" fontId="2" fillId="2" borderId="36" xfId="1" applyFont="1" applyFill="1" applyBorder="1" applyAlignment="1">
      <alignment horizontal="center"/>
    </xf>
    <xf numFmtId="0" fontId="3" fillId="0" borderId="0" xfId="1" applyFill="1" applyBorder="1" applyAlignment="1">
      <alignment horizontal="left" vertical="center"/>
    </xf>
    <xf numFmtId="0" fontId="1" fillId="0" borderId="0" xfId="1" applyFont="1" applyFill="1" applyBorder="1"/>
    <xf numFmtId="164" fontId="1" fillId="0" borderId="0" xfId="1" applyNumberFormat="1" applyFont="1" applyFill="1" applyBorder="1"/>
    <xf numFmtId="0" fontId="1" fillId="0" borderId="0" xfId="1" applyFont="1" applyFill="1" applyBorder="1" applyAlignment="1">
      <alignment horizontal="center"/>
    </xf>
    <xf numFmtId="0" fontId="3" fillId="0" borderId="10" xfId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/>
    </xf>
    <xf numFmtId="0" fontId="1" fillId="0" borderId="37" xfId="1" applyFont="1" applyFill="1" applyBorder="1" applyAlignment="1">
      <alignment horizontal="center"/>
    </xf>
    <xf numFmtId="0" fontId="3" fillId="0" borderId="39" xfId="1" applyFill="1" applyBorder="1" applyAlignment="1">
      <alignment horizontal="center" vertical="center"/>
    </xf>
    <xf numFmtId="0" fontId="3" fillId="0" borderId="40" xfId="1" applyFill="1" applyBorder="1" applyAlignment="1">
      <alignment horizontal="left" vertical="center"/>
    </xf>
    <xf numFmtId="0" fontId="1" fillId="0" borderId="52" xfId="1" applyFont="1" applyFill="1" applyBorder="1" applyAlignment="1">
      <alignment horizontal="center"/>
    </xf>
    <xf numFmtId="0" fontId="1" fillId="0" borderId="52" xfId="1" applyFont="1" applyFill="1" applyBorder="1" applyAlignment="1">
      <alignment horizontal="right"/>
    </xf>
    <xf numFmtId="164" fontId="2" fillId="0" borderId="55" xfId="1" applyNumberFormat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1" fillId="2" borderId="35" xfId="1" applyFont="1" applyFill="1" applyBorder="1" applyAlignment="1">
      <alignment horizontal="right"/>
    </xf>
    <xf numFmtId="0" fontId="1" fillId="0" borderId="1" xfId="1" applyFont="1" applyFill="1" applyBorder="1" applyAlignment="1">
      <alignment horizontal="right"/>
    </xf>
    <xf numFmtId="0" fontId="1" fillId="0" borderId="40" xfId="1" applyFont="1" applyFill="1" applyBorder="1" applyAlignment="1">
      <alignment horizontal="right"/>
    </xf>
    <xf numFmtId="0" fontId="10" fillId="2" borderId="3" xfId="1" applyFont="1" applyFill="1" applyBorder="1" applyAlignment="1">
      <alignment horizontal="center"/>
    </xf>
    <xf numFmtId="0" fontId="2" fillId="0" borderId="37" xfId="1" applyFont="1" applyFill="1" applyBorder="1" applyAlignment="1">
      <alignment horizontal="center"/>
    </xf>
    <xf numFmtId="0" fontId="2" fillId="2" borderId="14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0" borderId="38" xfId="1" applyFont="1" applyFill="1" applyBorder="1" applyAlignment="1">
      <alignment horizontal="center"/>
    </xf>
    <xf numFmtId="0" fontId="1" fillId="0" borderId="35" xfId="1" applyFont="1" applyFill="1" applyBorder="1" applyAlignment="1">
      <alignment horizontal="right"/>
    </xf>
    <xf numFmtId="0" fontId="3" fillId="5" borderId="1" xfId="1" applyFill="1" applyBorder="1"/>
    <xf numFmtId="0" fontId="3" fillId="5" borderId="1" xfId="1" applyFill="1" applyBorder="1" applyAlignment="1">
      <alignment horizontal="left" vertical="center"/>
    </xf>
    <xf numFmtId="0" fontId="2" fillId="5" borderId="3" xfId="1" applyFont="1" applyFill="1" applyBorder="1" applyAlignment="1">
      <alignment horizontal="center"/>
    </xf>
    <xf numFmtId="0" fontId="1" fillId="5" borderId="3" xfId="1" applyFont="1" applyFill="1" applyBorder="1"/>
    <xf numFmtId="0" fontId="1" fillId="5" borderId="3" xfId="1" applyFont="1" applyFill="1" applyBorder="1" applyAlignment="1">
      <alignment horizontal="right"/>
    </xf>
    <xf numFmtId="164" fontId="2" fillId="5" borderId="1" xfId="1" applyNumberFormat="1" applyFont="1" applyFill="1" applyBorder="1" applyAlignment="1">
      <alignment horizontal="center" vertical="center"/>
    </xf>
    <xf numFmtId="0" fontId="3" fillId="5" borderId="29" xfId="1" applyFill="1" applyBorder="1" applyAlignment="1">
      <alignment horizontal="center" vertical="center"/>
    </xf>
    <xf numFmtId="0" fontId="3" fillId="5" borderId="29" xfId="1" applyFill="1" applyBorder="1"/>
    <xf numFmtId="0" fontId="6" fillId="5" borderId="29" xfId="1" applyFont="1" applyFill="1" applyBorder="1"/>
    <xf numFmtId="0" fontId="3" fillId="5" borderId="1" xfId="1" applyFill="1" applyBorder="1" applyAlignment="1">
      <alignment horizontal="center" vertical="center"/>
    </xf>
    <xf numFmtId="0" fontId="3" fillId="5" borderId="10" xfId="1" applyFill="1" applyBorder="1" applyAlignment="1">
      <alignment horizontal="center" vertical="center"/>
    </xf>
    <xf numFmtId="0" fontId="3" fillId="5" borderId="10" xfId="1" applyFill="1" applyBorder="1"/>
    <xf numFmtId="0" fontId="3" fillId="5" borderId="10" xfId="1" applyFill="1" applyBorder="1" applyAlignment="1">
      <alignment horizontal="left" vertical="center"/>
    </xf>
    <xf numFmtId="0" fontId="1" fillId="5" borderId="8" xfId="1" applyFont="1" applyFill="1" applyBorder="1" applyAlignment="1">
      <alignment horizontal="right"/>
    </xf>
    <xf numFmtId="0" fontId="1" fillId="5" borderId="8" xfId="1" applyFont="1" applyFill="1" applyBorder="1"/>
    <xf numFmtId="164" fontId="2" fillId="5" borderId="10" xfId="1" applyNumberFormat="1" applyFont="1" applyFill="1" applyBorder="1" applyAlignment="1">
      <alignment horizontal="center" vertical="center"/>
    </xf>
    <xf numFmtId="0" fontId="6" fillId="0" borderId="12" xfId="1" applyFont="1" applyFill="1" applyBorder="1"/>
    <xf numFmtId="0" fontId="3" fillId="5" borderId="11" xfId="1" applyFill="1" applyBorder="1" applyAlignment="1">
      <alignment horizontal="center" vertical="center"/>
    </xf>
    <xf numFmtId="0" fontId="1" fillId="5" borderId="1" xfId="1" applyFont="1" applyFill="1" applyBorder="1" applyAlignment="1">
      <alignment horizontal="right"/>
    </xf>
    <xf numFmtId="0" fontId="1" fillId="5" borderId="19" xfId="1" applyFont="1" applyFill="1" applyBorder="1" applyAlignment="1">
      <alignment horizontal="right"/>
    </xf>
    <xf numFmtId="164" fontId="2" fillId="5" borderId="20" xfId="1" applyNumberFormat="1" applyFont="1" applyFill="1" applyBorder="1" applyAlignment="1">
      <alignment horizontal="center" vertical="center"/>
    </xf>
    <xf numFmtId="164" fontId="1" fillId="2" borderId="15" xfId="1" applyNumberFormat="1" applyFont="1" applyFill="1" applyBorder="1" applyAlignment="1">
      <alignment horizontal="center" vertical="center"/>
    </xf>
    <xf numFmtId="164" fontId="1" fillId="2" borderId="17" xfId="1" applyNumberFormat="1" applyFont="1" applyFill="1" applyBorder="1" applyAlignment="1">
      <alignment horizontal="center" vertical="center"/>
    </xf>
    <xf numFmtId="164" fontId="1" fillId="0" borderId="17" xfId="1" applyNumberFormat="1" applyFont="1" applyFill="1" applyBorder="1" applyAlignment="1">
      <alignment horizontal="center" vertical="center"/>
    </xf>
    <xf numFmtId="164" fontId="1" fillId="5" borderId="17" xfId="1" applyNumberFormat="1" applyFont="1" applyFill="1" applyBorder="1" applyAlignment="1">
      <alignment horizontal="center" vertical="center"/>
    </xf>
    <xf numFmtId="164" fontId="1" fillId="5" borderId="19" xfId="1" applyNumberFormat="1" applyFont="1" applyFill="1" applyBorder="1" applyAlignment="1">
      <alignment horizontal="center" vertical="center"/>
    </xf>
    <xf numFmtId="164" fontId="1" fillId="5" borderId="7" xfId="1" applyNumberFormat="1" applyFont="1" applyFill="1" applyBorder="1" applyAlignment="1">
      <alignment horizontal="center" vertical="center"/>
    </xf>
    <xf numFmtId="164" fontId="1" fillId="2" borderId="19" xfId="1" applyNumberFormat="1" applyFont="1" applyFill="1" applyBorder="1" applyAlignment="1">
      <alignment horizontal="center" vertical="center"/>
    </xf>
    <xf numFmtId="164" fontId="1" fillId="0" borderId="27" xfId="1" applyNumberFormat="1" applyFont="1" applyFill="1" applyBorder="1" applyAlignment="1">
      <alignment horizontal="center" vertical="center"/>
    </xf>
    <xf numFmtId="164" fontId="1" fillId="2" borderId="16" xfId="1" applyNumberFormat="1" applyFont="1" applyFill="1" applyBorder="1" applyAlignment="1">
      <alignment horizontal="center" vertical="center"/>
    </xf>
    <xf numFmtId="164" fontId="1" fillId="2" borderId="18" xfId="1" applyNumberFormat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 vertical="center"/>
    </xf>
    <xf numFmtId="164" fontId="1" fillId="0" borderId="26" xfId="1" applyNumberFormat="1" applyFont="1" applyFill="1" applyBorder="1" applyAlignment="1">
      <alignment horizontal="center" vertical="center"/>
    </xf>
    <xf numFmtId="164" fontId="1" fillId="5" borderId="20" xfId="1" applyNumberFormat="1" applyFont="1" applyFill="1" applyBorder="1" applyAlignment="1">
      <alignment horizontal="center" vertical="center"/>
    </xf>
    <xf numFmtId="164" fontId="1" fillId="0" borderId="20" xfId="1" applyNumberFormat="1" applyFont="1" applyFill="1" applyBorder="1" applyAlignment="1">
      <alignment horizontal="center" vertical="center"/>
    </xf>
    <xf numFmtId="164" fontId="1" fillId="5" borderId="21" xfId="1" applyNumberFormat="1" applyFont="1" applyFill="1" applyBorder="1" applyAlignment="1">
      <alignment horizontal="center" vertical="center"/>
    </xf>
    <xf numFmtId="164" fontId="1" fillId="2" borderId="22" xfId="1" applyNumberFormat="1" applyFont="1" applyFill="1" applyBorder="1" applyAlignment="1">
      <alignment horizontal="center" vertical="center"/>
    </xf>
    <xf numFmtId="164" fontId="1" fillId="2" borderId="23" xfId="1" applyNumberFormat="1" applyFont="1" applyFill="1" applyBorder="1" applyAlignment="1">
      <alignment horizontal="center" vertical="center"/>
    </xf>
    <xf numFmtId="164" fontId="1" fillId="2" borderId="24" xfId="1" applyNumberFormat="1" applyFont="1" applyFill="1" applyBorder="1" applyAlignment="1">
      <alignment horizontal="center" vertical="center"/>
    </xf>
    <xf numFmtId="164" fontId="1" fillId="0" borderId="28" xfId="1" applyNumberFormat="1" applyFont="1" applyFill="1" applyBorder="1" applyAlignment="1">
      <alignment horizontal="center" vertical="center"/>
    </xf>
    <xf numFmtId="164" fontId="3" fillId="2" borderId="36" xfId="1" applyNumberFormat="1" applyFill="1" applyBorder="1" applyAlignment="1">
      <alignment horizontal="center" vertical="center"/>
    </xf>
    <xf numFmtId="164" fontId="3" fillId="2" borderId="16" xfId="1" applyNumberFormat="1" applyFill="1" applyBorder="1" applyAlignment="1">
      <alignment horizontal="center" vertical="center"/>
    </xf>
    <xf numFmtId="164" fontId="3" fillId="2" borderId="56" xfId="1" applyNumberFormat="1" applyFill="1" applyBorder="1" applyAlignment="1">
      <alignment horizontal="center" vertical="center"/>
    </xf>
    <xf numFmtId="164" fontId="3" fillId="2" borderId="18" xfId="1" applyNumberFormat="1" applyFill="1" applyBorder="1" applyAlignment="1">
      <alignment horizontal="center" vertical="center"/>
    </xf>
    <xf numFmtId="164" fontId="3" fillId="2" borderId="35" xfId="1" applyNumberFormat="1" applyFill="1" applyBorder="1" applyAlignment="1">
      <alignment horizontal="center" vertical="center"/>
    </xf>
    <xf numFmtId="164" fontId="3" fillId="2" borderId="20" xfId="1" applyNumberFormat="1" applyFill="1" applyBorder="1" applyAlignment="1">
      <alignment horizontal="center" vertical="center"/>
    </xf>
    <xf numFmtId="164" fontId="3" fillId="0" borderId="25" xfId="1" applyNumberFormat="1" applyFill="1" applyBorder="1" applyAlignment="1">
      <alignment horizontal="center" vertical="center"/>
    </xf>
    <xf numFmtId="164" fontId="3" fillId="0" borderId="26" xfId="1" applyNumberFormat="1" applyFill="1" applyBorder="1" applyAlignment="1">
      <alignment horizontal="center" vertical="center"/>
    </xf>
    <xf numFmtId="164" fontId="3" fillId="5" borderId="35" xfId="1" applyNumberFormat="1" applyFill="1" applyBorder="1" applyAlignment="1">
      <alignment horizontal="center" vertical="center"/>
    </xf>
    <xf numFmtId="164" fontId="3" fillId="5" borderId="20" xfId="1" applyNumberFormat="1" applyFill="1" applyBorder="1" applyAlignment="1">
      <alignment horizontal="center" vertical="center"/>
    </xf>
    <xf numFmtId="164" fontId="3" fillId="0" borderId="57" xfId="1" applyNumberFormat="1" applyFill="1" applyBorder="1" applyAlignment="1">
      <alignment horizontal="center" vertical="center"/>
    </xf>
    <xf numFmtId="164" fontId="3" fillId="0" borderId="54" xfId="1" applyNumberFormat="1" applyFill="1" applyBorder="1" applyAlignment="1">
      <alignment horizontal="center" vertical="center"/>
    </xf>
    <xf numFmtId="164" fontId="3" fillId="2" borderId="15" xfId="1" applyNumberFormat="1" applyFill="1" applyBorder="1" applyAlignment="1">
      <alignment horizontal="center" vertical="center"/>
    </xf>
    <xf numFmtId="164" fontId="3" fillId="2" borderId="22" xfId="1" applyNumberFormat="1" applyFill="1" applyBorder="1" applyAlignment="1">
      <alignment horizontal="center" vertical="center"/>
    </xf>
    <xf numFmtId="164" fontId="3" fillId="2" borderId="17" xfId="1" applyNumberFormat="1" applyFill="1" applyBorder="1" applyAlignment="1">
      <alignment horizontal="center" vertical="center"/>
    </xf>
    <xf numFmtId="164" fontId="3" fillId="2" borderId="23" xfId="1" applyNumberFormat="1" applyFill="1" applyBorder="1" applyAlignment="1">
      <alignment horizontal="center" vertical="center"/>
    </xf>
    <xf numFmtId="164" fontId="3" fillId="2" borderId="19" xfId="1" applyNumberFormat="1" applyFill="1" applyBorder="1" applyAlignment="1">
      <alignment horizontal="center" vertical="center"/>
    </xf>
    <xf numFmtId="164" fontId="3" fillId="2" borderId="24" xfId="1" applyNumberFormat="1" applyFill="1" applyBorder="1" applyAlignment="1">
      <alignment horizontal="center" vertical="center"/>
    </xf>
    <xf numFmtId="164" fontId="3" fillId="0" borderId="27" xfId="1" applyNumberFormat="1" applyFill="1" applyBorder="1" applyAlignment="1">
      <alignment horizontal="center" vertical="center"/>
    </xf>
    <xf numFmtId="164" fontId="3" fillId="0" borderId="28" xfId="1" applyNumberFormat="1" applyFill="1" applyBorder="1" applyAlignment="1">
      <alignment horizontal="center" vertical="center"/>
    </xf>
    <xf numFmtId="164" fontId="3" fillId="5" borderId="19" xfId="1" applyNumberFormat="1" applyFill="1" applyBorder="1" applyAlignment="1">
      <alignment horizontal="center" vertical="center"/>
    </xf>
    <xf numFmtId="164" fontId="3" fillId="5" borderId="24" xfId="1" applyNumberFormat="1" applyFill="1" applyBorder="1" applyAlignment="1">
      <alignment horizontal="center" vertical="center"/>
    </xf>
    <xf numFmtId="164" fontId="3" fillId="0" borderId="53" xfId="1" applyNumberForma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164" fontId="3" fillId="0" borderId="20" xfId="1" applyNumberFormat="1" applyFill="1" applyBorder="1" applyAlignment="1">
      <alignment horizontal="center" vertical="center"/>
    </xf>
    <xf numFmtId="164" fontId="3" fillId="0" borderId="7" xfId="1" applyNumberFormat="1" applyFill="1" applyBorder="1" applyAlignment="1">
      <alignment horizontal="center" vertical="center"/>
    </xf>
    <xf numFmtId="164" fontId="3" fillId="0" borderId="21" xfId="1" applyNumberFormat="1" applyFill="1" applyBorder="1" applyAlignment="1">
      <alignment horizontal="center" vertical="center"/>
    </xf>
    <xf numFmtId="0" fontId="7" fillId="2" borderId="3" xfId="1" applyFont="1" applyFill="1" applyBorder="1"/>
    <xf numFmtId="0" fontId="3" fillId="5" borderId="12" xfId="1" applyFill="1" applyBorder="1" applyAlignment="1">
      <alignment horizontal="center" vertical="center"/>
    </xf>
    <xf numFmtId="0" fontId="3" fillId="5" borderId="12" xfId="1" applyFill="1" applyBorder="1"/>
    <xf numFmtId="0" fontId="6" fillId="5" borderId="12" xfId="1" applyFont="1" applyFill="1" applyBorder="1"/>
    <xf numFmtId="0" fontId="2" fillId="5" borderId="37" xfId="1" applyFont="1" applyFill="1" applyBorder="1" applyAlignment="1">
      <alignment horizontal="center" vertical="center"/>
    </xf>
    <xf numFmtId="164" fontId="3" fillId="5" borderId="27" xfId="1" applyNumberFormat="1" applyFill="1" applyBorder="1" applyAlignment="1">
      <alignment horizontal="center" vertical="center"/>
    </xf>
    <xf numFmtId="164" fontId="3" fillId="5" borderId="26" xfId="1" applyNumberFormat="1" applyFill="1" applyBorder="1" applyAlignment="1">
      <alignment horizontal="center" vertical="center"/>
    </xf>
    <xf numFmtId="164" fontId="2" fillId="5" borderId="12" xfId="1" applyNumberFormat="1" applyFont="1" applyFill="1" applyBorder="1" applyAlignment="1">
      <alignment horizontal="center" vertical="center"/>
    </xf>
    <xf numFmtId="0" fontId="6" fillId="5" borderId="1" xfId="1" applyFont="1" applyFill="1" applyBorder="1"/>
    <xf numFmtId="0" fontId="10" fillId="5" borderId="3" xfId="1" applyFont="1" applyFill="1" applyBorder="1" applyAlignment="1">
      <alignment horizontal="center"/>
    </xf>
    <xf numFmtId="0" fontId="1" fillId="5" borderId="3" xfId="1" applyFont="1" applyFill="1" applyBorder="1" applyAlignment="1">
      <alignment horizontal="right" vertical="center"/>
    </xf>
    <xf numFmtId="0" fontId="7" fillId="5" borderId="3" xfId="1" applyFont="1" applyFill="1" applyBorder="1"/>
    <xf numFmtId="0" fontId="3" fillId="5" borderId="31" xfId="1" applyFill="1" applyBorder="1"/>
    <xf numFmtId="0" fontId="1" fillId="5" borderId="44" xfId="1" applyFont="1" applyFill="1" applyBorder="1" applyAlignment="1">
      <alignment horizontal="right"/>
    </xf>
    <xf numFmtId="164" fontId="3" fillId="5" borderId="42" xfId="1" applyNumberFormat="1" applyFill="1" applyBorder="1" applyAlignment="1">
      <alignment horizontal="center" vertical="center"/>
    </xf>
    <xf numFmtId="164" fontId="3" fillId="5" borderId="43" xfId="1" applyNumberFormat="1" applyFill="1" applyBorder="1" applyAlignment="1">
      <alignment horizontal="center" vertical="center"/>
    </xf>
    <xf numFmtId="0" fontId="3" fillId="0" borderId="40" xfId="1" applyFill="1" applyBorder="1" applyAlignment="1">
      <alignment horizontal="center" vertical="center"/>
    </xf>
    <xf numFmtId="0" fontId="3" fillId="0" borderId="59" xfId="1" applyFill="1" applyBorder="1"/>
    <xf numFmtId="0" fontId="1" fillId="0" borderId="58" xfId="1" applyFont="1" applyFill="1" applyBorder="1" applyAlignment="1">
      <alignment horizontal="right"/>
    </xf>
    <xf numFmtId="0" fontId="6" fillId="0" borderId="40" xfId="1" applyFont="1" applyFill="1" applyBorder="1"/>
    <xf numFmtId="164" fontId="3" fillId="0" borderId="60" xfId="1" applyNumberFormat="1" applyFill="1" applyBorder="1" applyAlignment="1">
      <alignment horizontal="center" vertical="center"/>
    </xf>
    <xf numFmtId="0" fontId="7" fillId="0" borderId="52" xfId="1" applyFont="1" applyFill="1" applyBorder="1"/>
    <xf numFmtId="0" fontId="9" fillId="2" borderId="11" xfId="1" applyFont="1" applyFill="1" applyBorder="1" applyAlignment="1">
      <alignment horizontal="center" vertical="center"/>
    </xf>
    <xf numFmtId="0" fontId="0" fillId="0" borderId="10" xfId="1" applyFont="1" applyFill="1" applyBorder="1"/>
    <xf numFmtId="0" fontId="1" fillId="0" borderId="33" xfId="1" applyFont="1" applyFill="1" applyBorder="1" applyAlignment="1">
      <alignment horizontal="right"/>
    </xf>
    <xf numFmtId="164" fontId="1" fillId="0" borderId="7" xfId="1" applyNumberFormat="1" applyFont="1" applyFill="1" applyBorder="1" applyAlignment="1">
      <alignment horizontal="center" vertical="center"/>
    </xf>
    <xf numFmtId="164" fontId="1" fillId="0" borderId="21" xfId="1" applyNumberFormat="1" applyFont="1" applyFill="1" applyBorder="1" applyAlignment="1">
      <alignment horizontal="center" vertical="center"/>
    </xf>
    <xf numFmtId="0" fontId="0" fillId="2" borderId="1" xfId="1" applyFont="1" applyFill="1" applyBorder="1"/>
    <xf numFmtId="0" fontId="8" fillId="0" borderId="52" xfId="1" applyFont="1" applyFill="1" applyBorder="1" applyAlignment="1">
      <alignment horizontal="right"/>
    </xf>
    <xf numFmtId="164" fontId="1" fillId="0" borderId="53" xfId="1" applyNumberFormat="1" applyFont="1" applyFill="1" applyBorder="1" applyAlignment="1">
      <alignment horizontal="center" vertical="center"/>
    </xf>
    <xf numFmtId="164" fontId="1" fillId="0" borderId="54" xfId="1" applyNumberFormat="1" applyFont="1" applyFill="1" applyBorder="1" applyAlignment="1">
      <alignment horizontal="center" vertical="center"/>
    </xf>
    <xf numFmtId="0" fontId="0" fillId="0" borderId="0" xfId="0" applyFill="1"/>
    <xf numFmtId="0" fontId="3" fillId="2" borderId="30" xfId="1" applyFill="1" applyBorder="1" applyAlignment="1">
      <alignment vertical="center"/>
    </xf>
    <xf numFmtId="0" fontId="3" fillId="2" borderId="31" xfId="1" applyFill="1" applyBorder="1" applyAlignment="1">
      <alignment horizontal="center" vertical="center"/>
    </xf>
    <xf numFmtId="0" fontId="3" fillId="2" borderId="32" xfId="1" applyFill="1" applyBorder="1" applyAlignment="1">
      <alignment vertical="center"/>
    </xf>
    <xf numFmtId="0" fontId="3" fillId="2" borderId="11" xfId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1" fillId="2" borderId="14" xfId="1" applyFont="1" applyFill="1" applyBorder="1" applyAlignment="1">
      <alignment vertical="center"/>
    </xf>
    <xf numFmtId="164" fontId="2" fillId="2" borderId="11" xfId="1" applyNumberFormat="1" applyFont="1" applyFill="1" applyBorder="1" applyAlignment="1">
      <alignment horizontal="center" vertical="center"/>
    </xf>
    <xf numFmtId="164" fontId="2" fillId="2" borderId="14" xfId="1" applyNumberFormat="1" applyFont="1" applyFill="1" applyBorder="1" applyAlignment="1">
      <alignment horizontal="center" vertical="center"/>
    </xf>
    <xf numFmtId="164" fontId="2" fillId="2" borderId="41" xfId="1" applyNumberFormat="1" applyFont="1" applyFill="1" applyBorder="1" applyAlignment="1">
      <alignment horizontal="center" vertical="center"/>
    </xf>
    <xf numFmtId="0" fontId="6" fillId="2" borderId="1" xfId="1" applyFont="1" applyFill="1" applyBorder="1"/>
    <xf numFmtId="0" fontId="3" fillId="2" borderId="1" xfId="1" applyFill="1" applyBorder="1"/>
    <xf numFmtId="0" fontId="3" fillId="0" borderId="12" xfId="1" applyFill="1" applyBorder="1"/>
    <xf numFmtId="0" fontId="2" fillId="2" borderId="4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3" fillId="2" borderId="4" xfId="1" applyFill="1" applyBorder="1"/>
    <xf numFmtId="0" fontId="1" fillId="2" borderId="1" xfId="1" applyFont="1" applyFill="1" applyBorder="1"/>
    <xf numFmtId="164" fontId="2" fillId="2" borderId="1" xfId="1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left" vertical="center"/>
    </xf>
    <xf numFmtId="164" fontId="3" fillId="2" borderId="1" xfId="1" applyNumberFormat="1" applyFill="1" applyBorder="1" applyAlignment="1">
      <alignment horizontal="center" vertical="center"/>
    </xf>
    <xf numFmtId="164" fontId="3" fillId="2" borderId="11" xfId="1" applyNumberFormat="1" applyFill="1" applyBorder="1" applyAlignment="1">
      <alignment horizontal="center" vertical="center"/>
    </xf>
    <xf numFmtId="164" fontId="3" fillId="0" borderId="1" xfId="1" applyNumberFormat="1" applyFill="1" applyBorder="1" applyAlignment="1">
      <alignment horizontal="center" vertical="center"/>
    </xf>
    <xf numFmtId="164" fontId="2" fillId="2" borderId="29" xfId="1" applyNumberFormat="1" applyFont="1" applyFill="1" applyBorder="1" applyAlignment="1">
      <alignment horizontal="center" vertical="center"/>
    </xf>
    <xf numFmtId="0" fontId="3" fillId="2" borderId="4" xfId="1" applyFill="1" applyBorder="1" applyAlignment="1">
      <alignment horizontal="center" vertical="center"/>
    </xf>
    <xf numFmtId="0" fontId="3" fillId="2" borderId="1" xfId="1" applyFill="1" applyBorder="1" applyAlignment="1">
      <alignment horizontal="center" vertical="center"/>
    </xf>
    <xf numFmtId="164" fontId="2" fillId="2" borderId="4" xfId="1" applyNumberFormat="1" applyFont="1" applyFill="1" applyBorder="1" applyAlignment="1">
      <alignment horizontal="center" vertical="center"/>
    </xf>
    <xf numFmtId="164" fontId="2" fillId="0" borderId="10" xfId="1" applyNumberFormat="1" applyFont="1" applyFill="1" applyBorder="1" applyAlignment="1">
      <alignment horizontal="center" vertical="center"/>
    </xf>
    <xf numFmtId="0" fontId="3" fillId="2" borderId="1" xfId="1" applyFill="1" applyBorder="1" applyAlignment="1">
      <alignment horizontal="left" vertical="center"/>
    </xf>
    <xf numFmtId="0" fontId="2" fillId="2" borderId="3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3" fillId="2" borderId="4" xfId="1" applyFill="1" applyBorder="1" applyAlignment="1">
      <alignment horizontal="left" vertical="center"/>
    </xf>
    <xf numFmtId="0" fontId="3" fillId="0" borderId="10" xfId="1" applyFill="1" applyBorder="1" applyAlignment="1">
      <alignment horizontal="left" vertical="center"/>
    </xf>
    <xf numFmtId="0" fontId="1" fillId="2" borderId="3" xfId="1" applyFont="1" applyFill="1" applyBorder="1" applyAlignment="1">
      <alignment horizontal="right"/>
    </xf>
    <xf numFmtId="0" fontId="3" fillId="0" borderId="10" xfId="1" applyFill="1" applyBorder="1"/>
    <xf numFmtId="0" fontId="1" fillId="0" borderId="8" xfId="1" applyFont="1" applyFill="1" applyBorder="1" applyAlignment="1">
      <alignment horizontal="right"/>
    </xf>
    <xf numFmtId="164" fontId="2" fillId="0" borderId="12" xfId="1" applyNumberFormat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/>
    </xf>
    <xf numFmtId="0" fontId="2" fillId="2" borderId="14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164" fontId="3" fillId="2" borderId="16" xfId="1" applyNumberFormat="1" applyFill="1" applyBorder="1" applyAlignment="1">
      <alignment horizontal="center" vertical="center"/>
    </xf>
    <xf numFmtId="164" fontId="3" fillId="2" borderId="18" xfId="1" applyNumberFormat="1" applyFill="1" applyBorder="1" applyAlignment="1">
      <alignment horizontal="center" vertical="center"/>
    </xf>
    <xf numFmtId="164" fontId="3" fillId="2" borderId="20" xfId="1" applyNumberFormat="1" applyFill="1" applyBorder="1" applyAlignment="1">
      <alignment horizontal="center" vertical="center"/>
    </xf>
    <xf numFmtId="164" fontId="3" fillId="2" borderId="15" xfId="1" applyNumberFormat="1" applyFill="1" applyBorder="1" applyAlignment="1">
      <alignment horizontal="center" vertical="center"/>
    </xf>
    <xf numFmtId="164" fontId="3" fillId="2" borderId="17" xfId="1" applyNumberFormat="1" applyFill="1" applyBorder="1" applyAlignment="1">
      <alignment horizontal="center" vertical="center"/>
    </xf>
    <xf numFmtId="164" fontId="3" fillId="2" borderId="19" xfId="1" applyNumberForma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/>
    </xf>
    <xf numFmtId="0" fontId="10" fillId="2" borderId="3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164" fontId="3" fillId="0" borderId="7" xfId="1" applyNumberFormat="1" applyFill="1" applyBorder="1" applyAlignment="1">
      <alignment horizontal="center" vertical="center"/>
    </xf>
    <xf numFmtId="164" fontId="3" fillId="0" borderId="21" xfId="1" applyNumberFormat="1" applyFill="1" applyBorder="1" applyAlignment="1">
      <alignment horizontal="center" vertical="center"/>
    </xf>
    <xf numFmtId="164" fontId="3" fillId="2" borderId="2" xfId="1" applyNumberFormat="1" applyFill="1" applyBorder="1" applyAlignment="1">
      <alignment horizontal="center" vertical="center"/>
    </xf>
    <xf numFmtId="164" fontId="3" fillId="2" borderId="29" xfId="1" applyNumberForma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right" vertical="center"/>
    </xf>
    <xf numFmtId="0" fontId="10" fillId="0" borderId="8" xfId="1" applyFont="1" applyFill="1" applyBorder="1" applyAlignment="1">
      <alignment horizontal="center"/>
    </xf>
    <xf numFmtId="164" fontId="3" fillId="0" borderId="60" xfId="1" applyNumberFormat="1" applyFill="1" applyBorder="1"/>
    <xf numFmtId="0" fontId="2" fillId="0" borderId="59" xfId="1" applyFont="1" applyFill="1" applyBorder="1" applyAlignment="1">
      <alignment horizontal="center"/>
    </xf>
    <xf numFmtId="0" fontId="0" fillId="2" borderId="4" xfId="1" applyFont="1" applyFill="1" applyBorder="1"/>
    <xf numFmtId="0" fontId="1" fillId="2" borderId="32" xfId="1" applyFont="1" applyFill="1" applyBorder="1" applyAlignment="1">
      <alignment vertical="center"/>
    </xf>
    <xf numFmtId="0" fontId="3" fillId="2" borderId="1" xfId="1" applyFill="1" applyBorder="1" applyAlignment="1">
      <alignment vertical="center"/>
    </xf>
    <xf numFmtId="0" fontId="3" fillId="6" borderId="1" xfId="1" applyFill="1" applyBorder="1" applyAlignment="1">
      <alignment horizontal="center" vertical="center"/>
    </xf>
    <xf numFmtId="0" fontId="3" fillId="6" borderId="34" xfId="1" applyFill="1" applyBorder="1" applyAlignment="1">
      <alignment vertical="center"/>
    </xf>
    <xf numFmtId="0" fontId="1" fillId="6" borderId="13" xfId="1" applyFont="1" applyFill="1" applyBorder="1" applyAlignment="1">
      <alignment vertical="center"/>
    </xf>
    <xf numFmtId="164" fontId="2" fillId="6" borderId="1" xfId="1" applyNumberFormat="1" applyFont="1" applyFill="1" applyBorder="1" applyAlignment="1">
      <alignment horizontal="center" vertical="center"/>
    </xf>
    <xf numFmtId="164" fontId="2" fillId="6" borderId="11" xfId="1" applyNumberFormat="1" applyFont="1" applyFill="1" applyBorder="1" applyAlignment="1">
      <alignment horizontal="center" vertical="center"/>
    </xf>
    <xf numFmtId="0" fontId="3" fillId="6" borderId="32" xfId="1" applyFill="1" applyBorder="1" applyAlignment="1">
      <alignment vertical="center"/>
    </xf>
    <xf numFmtId="0" fontId="3" fillId="6" borderId="11" xfId="1" applyFill="1" applyBorder="1" applyAlignment="1">
      <alignment vertical="center"/>
    </xf>
    <xf numFmtId="164" fontId="2" fillId="6" borderId="12" xfId="1" applyNumberFormat="1" applyFont="1" applyFill="1" applyBorder="1" applyAlignment="1">
      <alignment horizontal="center" vertical="center"/>
    </xf>
    <xf numFmtId="0" fontId="6" fillId="6" borderId="11" xfId="1" applyFont="1" applyFill="1" applyBorder="1" applyAlignment="1">
      <alignment vertical="center"/>
    </xf>
    <xf numFmtId="164" fontId="2" fillId="6" borderId="19" xfId="1" applyNumberFormat="1" applyFont="1" applyFill="1" applyBorder="1" applyAlignment="1">
      <alignment horizontal="center" vertical="center"/>
    </xf>
    <xf numFmtId="164" fontId="2" fillId="6" borderId="29" xfId="1" applyNumberFormat="1" applyFont="1" applyFill="1" applyBorder="1" applyAlignment="1">
      <alignment horizontal="center" vertical="center"/>
    </xf>
    <xf numFmtId="0" fontId="2" fillId="6" borderId="1" xfId="1" applyFont="1" applyFill="1" applyBorder="1" applyAlignment="1">
      <alignment horizontal="center" vertical="center"/>
    </xf>
    <xf numFmtId="0" fontId="3" fillId="6" borderId="29" xfId="1" applyFill="1" applyBorder="1" applyAlignment="1">
      <alignment horizontal="center" vertical="center"/>
    </xf>
    <xf numFmtId="0" fontId="3" fillId="6" borderId="19" xfId="1" applyFill="1" applyBorder="1" applyAlignment="1">
      <alignment vertical="center"/>
    </xf>
    <xf numFmtId="0" fontId="3" fillId="6" borderId="1" xfId="1" applyFill="1" applyBorder="1" applyAlignment="1">
      <alignment vertical="center"/>
    </xf>
    <xf numFmtId="0" fontId="1" fillId="6" borderId="19" xfId="1" applyFont="1" applyFill="1" applyBorder="1" applyAlignment="1">
      <alignment vertical="center"/>
    </xf>
    <xf numFmtId="0" fontId="1" fillId="6" borderId="1" xfId="1" applyFont="1" applyFill="1" applyBorder="1" applyAlignment="1">
      <alignment vertical="center"/>
    </xf>
    <xf numFmtId="0" fontId="3" fillId="6" borderId="11" xfId="1" applyFill="1" applyBorder="1" applyAlignment="1">
      <alignment horizontal="center" vertical="center"/>
    </xf>
    <xf numFmtId="0" fontId="6" fillId="6" borderId="1" xfId="1" applyFont="1" applyFill="1" applyBorder="1" applyAlignment="1">
      <alignment vertical="center"/>
    </xf>
    <xf numFmtId="164" fontId="2" fillId="6" borderId="32" xfId="1" applyNumberFormat="1" applyFont="1" applyFill="1" applyBorder="1" applyAlignment="1">
      <alignment horizontal="center" vertical="center"/>
    </xf>
    <xf numFmtId="0" fontId="3" fillId="6" borderId="29" xfId="1" applyFill="1" applyBorder="1" applyAlignment="1">
      <alignment vertical="center"/>
    </xf>
    <xf numFmtId="0" fontId="3" fillId="6" borderId="33" xfId="1" applyFill="1" applyBorder="1" applyAlignment="1">
      <alignment horizontal="center" vertical="center"/>
    </xf>
    <xf numFmtId="0" fontId="0" fillId="6" borderId="10" xfId="1" applyFont="1" applyFill="1" applyBorder="1" applyAlignment="1">
      <alignment vertical="center"/>
    </xf>
    <xf numFmtId="0" fontId="6" fillId="6" borderId="10" xfId="1" applyFont="1" applyFill="1" applyBorder="1" applyAlignment="1">
      <alignment vertical="center"/>
    </xf>
    <xf numFmtId="164" fontId="2" fillId="6" borderId="33" xfId="1" applyNumberFormat="1" applyFont="1" applyFill="1" applyBorder="1" applyAlignment="1">
      <alignment horizontal="center" vertical="center"/>
    </xf>
    <xf numFmtId="164" fontId="2" fillId="6" borderId="10" xfId="1" applyNumberFormat="1" applyFont="1" applyFill="1" applyBorder="1" applyAlignment="1">
      <alignment horizontal="center" vertical="center"/>
    </xf>
    <xf numFmtId="164" fontId="2" fillId="6" borderId="62" xfId="1" applyNumberFormat="1" applyFont="1" applyFill="1" applyBorder="1" applyAlignment="1">
      <alignment horizontal="center" vertical="center"/>
    </xf>
    <xf numFmtId="164" fontId="3" fillId="6" borderId="1" xfId="1" applyNumberFormat="1" applyFill="1" applyBorder="1" applyAlignment="1">
      <alignment horizontal="center" vertical="center"/>
    </xf>
    <xf numFmtId="0" fontId="0" fillId="6" borderId="1" xfId="1" applyFont="1" applyFill="1" applyBorder="1"/>
    <xf numFmtId="0" fontId="1" fillId="6" borderId="1" xfId="1" applyFont="1" applyFill="1" applyBorder="1"/>
    <xf numFmtId="0" fontId="3" fillId="6" borderId="2" xfId="1" applyFill="1" applyBorder="1"/>
    <xf numFmtId="0" fontId="2" fillId="6" borderId="10" xfId="1" applyFont="1" applyFill="1" applyBorder="1" applyAlignment="1">
      <alignment horizontal="center" vertical="center"/>
    </xf>
    <xf numFmtId="0" fontId="3" fillId="6" borderId="8" xfId="1" applyFill="1" applyBorder="1"/>
    <xf numFmtId="0" fontId="1" fillId="6" borderId="10" xfId="1" applyFont="1" applyFill="1" applyBorder="1"/>
    <xf numFmtId="164" fontId="2" fillId="6" borderId="55" xfId="1" applyNumberFormat="1" applyFont="1" applyFill="1" applyBorder="1" applyAlignment="1">
      <alignment horizontal="center" vertical="center"/>
    </xf>
    <xf numFmtId="164" fontId="3" fillId="6" borderId="10" xfId="1" applyNumberFormat="1" applyFill="1" applyBorder="1" applyAlignment="1">
      <alignment horizontal="center" vertical="center"/>
    </xf>
    <xf numFmtId="164" fontId="3" fillId="6" borderId="60" xfId="1" applyNumberForma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164" fontId="3" fillId="5" borderId="1" xfId="1" applyNumberFormat="1" applyFill="1" applyBorder="1" applyAlignment="1">
      <alignment horizontal="center" vertical="center"/>
    </xf>
    <xf numFmtId="164" fontId="3" fillId="5" borderId="11" xfId="1" applyNumberFormat="1" applyFill="1" applyBorder="1" applyAlignment="1">
      <alignment horizontal="center" vertical="center"/>
    </xf>
    <xf numFmtId="0" fontId="3" fillId="5" borderId="2" xfId="1" applyFill="1" applyBorder="1"/>
    <xf numFmtId="164" fontId="3" fillId="5" borderId="61" xfId="1" applyNumberFormat="1" applyFill="1" applyBorder="1" applyAlignment="1">
      <alignment horizontal="center" vertical="center"/>
    </xf>
    <xf numFmtId="0" fontId="3" fillId="5" borderId="32" xfId="1" applyFill="1" applyBorder="1" applyAlignment="1">
      <alignment vertical="center"/>
    </xf>
    <xf numFmtId="0" fontId="3" fillId="5" borderId="11" xfId="1" applyFill="1" applyBorder="1" applyAlignment="1">
      <alignment vertical="center"/>
    </xf>
    <xf numFmtId="164" fontId="2" fillId="5" borderId="17" xfId="1" applyNumberFormat="1" applyFont="1" applyFill="1" applyBorder="1" applyAlignment="1">
      <alignment horizontal="center" vertical="center"/>
    </xf>
    <xf numFmtId="164" fontId="2" fillId="5" borderId="11" xfId="1" applyNumberFormat="1" applyFont="1" applyFill="1" applyBorder="1" applyAlignment="1">
      <alignment horizontal="center" vertical="center"/>
    </xf>
    <xf numFmtId="164" fontId="2" fillId="5" borderId="19" xfId="1" applyNumberFormat="1" applyFont="1" applyFill="1" applyBorder="1" applyAlignment="1">
      <alignment horizontal="center" vertical="center"/>
    </xf>
    <xf numFmtId="0" fontId="3" fillId="5" borderId="11" xfId="1" applyFill="1" applyBorder="1"/>
    <xf numFmtId="0" fontId="2" fillId="5" borderId="1" xfId="1" applyFont="1" applyFill="1" applyBorder="1"/>
    <xf numFmtId="0" fontId="2" fillId="5" borderId="11" xfId="1" applyFont="1" applyFill="1" applyBorder="1"/>
    <xf numFmtId="0" fontId="1" fillId="5" borderId="17" xfId="1" applyFont="1" applyFill="1" applyBorder="1" applyAlignment="1">
      <alignment vertical="center"/>
    </xf>
    <xf numFmtId="0" fontId="1" fillId="5" borderId="29" xfId="1" applyFont="1" applyFill="1" applyBorder="1" applyAlignment="1">
      <alignment vertical="center"/>
    </xf>
    <xf numFmtId="164" fontId="2" fillId="5" borderId="29" xfId="1" applyNumberFormat="1" applyFont="1" applyFill="1" applyBorder="1" applyAlignment="1">
      <alignment horizontal="center" vertical="center"/>
    </xf>
    <xf numFmtId="0" fontId="3" fillId="5" borderId="19" xfId="1" applyFill="1" applyBorder="1" applyAlignment="1">
      <alignment vertical="center"/>
    </xf>
    <xf numFmtId="0" fontId="3" fillId="5" borderId="1" xfId="1" applyFill="1" applyBorder="1" applyAlignment="1">
      <alignment vertical="center"/>
    </xf>
    <xf numFmtId="0" fontId="3" fillId="5" borderId="2" xfId="1" applyFill="1" applyBorder="1" applyAlignment="1">
      <alignment vertical="center"/>
    </xf>
    <xf numFmtId="164" fontId="2" fillId="5" borderId="2" xfId="1" applyNumberFormat="1" applyFont="1" applyFill="1" applyBorder="1" applyAlignment="1">
      <alignment horizontal="center" vertical="center"/>
    </xf>
    <xf numFmtId="0" fontId="3" fillId="5" borderId="3" xfId="1" applyFill="1" applyBorder="1" applyAlignment="1">
      <alignment horizontal="center" vertical="center"/>
    </xf>
    <xf numFmtId="0" fontId="6" fillId="5" borderId="19" xfId="1" applyFont="1" applyFill="1" applyBorder="1" applyAlignment="1">
      <alignment vertical="center"/>
    </xf>
    <xf numFmtId="0" fontId="3" fillId="5" borderId="31" xfId="1" applyFill="1" applyBorder="1" applyAlignment="1">
      <alignment horizontal="center" vertical="center"/>
    </xf>
    <xf numFmtId="0" fontId="3" fillId="5" borderId="31" xfId="1" applyFill="1" applyBorder="1" applyAlignment="1">
      <alignment vertical="center"/>
    </xf>
    <xf numFmtId="0" fontId="6" fillId="5" borderId="31" xfId="1" applyFont="1" applyFill="1" applyBorder="1" applyAlignment="1">
      <alignment vertical="center"/>
    </xf>
    <xf numFmtId="164" fontId="2" fillId="5" borderId="31" xfId="1" applyNumberFormat="1" applyFont="1" applyFill="1" applyBorder="1" applyAlignment="1">
      <alignment horizontal="center" vertical="center"/>
    </xf>
    <xf numFmtId="0" fontId="3" fillId="6" borderId="1" xfId="1" applyFill="1" applyBorder="1" applyAlignment="1">
      <alignment horizontal="left" vertical="center"/>
    </xf>
    <xf numFmtId="0" fontId="2" fillId="6" borderId="3" xfId="1" applyFont="1" applyFill="1" applyBorder="1" applyAlignment="1">
      <alignment horizontal="center"/>
    </xf>
    <xf numFmtId="164" fontId="3" fillId="6" borderId="17" xfId="1" applyNumberFormat="1" applyFill="1" applyBorder="1"/>
    <xf numFmtId="164" fontId="3" fillId="6" borderId="18" xfId="1" applyNumberFormat="1" applyFill="1" applyBorder="1"/>
    <xf numFmtId="0" fontId="1" fillId="6" borderId="3" xfId="1" applyFont="1" applyFill="1" applyBorder="1" applyAlignment="1">
      <alignment horizontal="right" vertical="center"/>
    </xf>
    <xf numFmtId="164" fontId="3" fillId="6" borderId="19" xfId="1" applyNumberFormat="1" applyFill="1" applyBorder="1"/>
    <xf numFmtId="0" fontId="1" fillId="6" borderId="2" xfId="1" applyFont="1" applyFill="1" applyBorder="1"/>
    <xf numFmtId="164" fontId="3" fillId="6" borderId="23" xfId="1" applyNumberFormat="1" applyFill="1" applyBorder="1"/>
    <xf numFmtId="0" fontId="2" fillId="0" borderId="45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40" xfId="1" applyFont="1" applyBorder="1" applyAlignment="1">
      <alignment horizontal="center" vertical="center"/>
    </xf>
    <xf numFmtId="0" fontId="3" fillId="0" borderId="45" xfId="1" applyBorder="1" applyAlignment="1">
      <alignment horizontal="center" vertical="center"/>
    </xf>
    <xf numFmtId="0" fontId="3" fillId="0" borderId="12" xfId="1" applyBorder="1" applyAlignment="1">
      <alignment horizontal="center" vertical="center"/>
    </xf>
    <xf numFmtId="0" fontId="3" fillId="0" borderId="40" xfId="1" applyBorder="1" applyAlignment="1">
      <alignment horizontal="center" vertical="center"/>
    </xf>
    <xf numFmtId="0" fontId="2" fillId="4" borderId="46" xfId="1" applyFont="1" applyFill="1" applyBorder="1" applyAlignment="1">
      <alignment horizontal="center" vertical="center"/>
    </xf>
    <xf numFmtId="0" fontId="2" fillId="4" borderId="47" xfId="1" applyFont="1" applyFill="1" applyBorder="1" applyAlignment="1">
      <alignment horizontal="center" vertical="center"/>
    </xf>
    <xf numFmtId="0" fontId="2" fillId="4" borderId="48" xfId="1" applyFont="1" applyFill="1" applyBorder="1" applyAlignment="1">
      <alignment horizontal="center" vertical="center"/>
    </xf>
    <xf numFmtId="0" fontId="2" fillId="0" borderId="49" xfId="1" applyFont="1" applyBorder="1" applyAlignment="1">
      <alignment horizontal="center" vertical="center" wrapText="1"/>
    </xf>
    <xf numFmtId="0" fontId="2" fillId="0" borderId="38" xfId="1" applyFont="1" applyBorder="1" applyAlignment="1">
      <alignment horizontal="center" vertical="center" wrapText="1"/>
    </xf>
    <xf numFmtId="0" fontId="2" fillId="0" borderId="39" xfId="1" applyFont="1" applyBorder="1" applyAlignment="1">
      <alignment horizontal="center" vertical="center" wrapText="1"/>
    </xf>
    <xf numFmtId="0" fontId="2" fillId="0" borderId="45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40" xfId="1" applyFont="1" applyBorder="1" applyAlignment="1">
      <alignment horizontal="center" vertical="center" wrapText="1"/>
    </xf>
    <xf numFmtId="0" fontId="9" fillId="4" borderId="49" xfId="1" applyFont="1" applyFill="1" applyBorder="1" applyAlignment="1">
      <alignment horizontal="left" vertical="center"/>
    </xf>
    <xf numFmtId="0" fontId="9" fillId="4" borderId="50" xfId="1" applyFont="1" applyFill="1" applyBorder="1" applyAlignment="1">
      <alignment horizontal="left" vertical="center"/>
    </xf>
    <xf numFmtId="0" fontId="9" fillId="4" borderId="51" xfId="1" applyFont="1" applyFill="1" applyBorder="1" applyAlignment="1">
      <alignment horizontal="left" vertical="center"/>
    </xf>
    <xf numFmtId="0" fontId="5" fillId="4" borderId="46" xfId="1" applyFont="1" applyFill="1" applyBorder="1" applyAlignment="1">
      <alignment horizontal="center"/>
    </xf>
    <xf numFmtId="0" fontId="5" fillId="4" borderId="47" xfId="1" applyFont="1" applyFill="1" applyBorder="1" applyAlignment="1">
      <alignment horizontal="center"/>
    </xf>
    <xf numFmtId="0" fontId="5" fillId="4" borderId="48" xfId="1" applyFont="1" applyFill="1" applyBorder="1" applyAlignment="1">
      <alignment horizontal="center"/>
    </xf>
    <xf numFmtId="0" fontId="3" fillId="0" borderId="45" xfId="1" applyBorder="1" applyAlignment="1">
      <alignment horizontal="center" vertical="center" wrapText="1"/>
    </xf>
    <xf numFmtId="0" fontId="3" fillId="0" borderId="12" xfId="1" applyBorder="1" applyAlignment="1">
      <alignment horizontal="center" vertical="center" wrapText="1"/>
    </xf>
    <xf numFmtId="0" fontId="3" fillId="0" borderId="40" xfId="1" applyBorder="1" applyAlignment="1">
      <alignment horizontal="center" vertical="center" wrapText="1"/>
    </xf>
    <xf numFmtId="0" fontId="5" fillId="3" borderId="46" xfId="1" applyFont="1" applyFill="1" applyBorder="1" applyAlignment="1">
      <alignment horizontal="center"/>
    </xf>
    <xf numFmtId="0" fontId="5" fillId="3" borderId="47" xfId="1" applyFont="1" applyFill="1" applyBorder="1" applyAlignment="1">
      <alignment horizontal="center"/>
    </xf>
    <xf numFmtId="0" fontId="5" fillId="3" borderId="48" xfId="1" applyFont="1" applyFill="1" applyBorder="1" applyAlignment="1">
      <alignment horizontal="center"/>
    </xf>
    <xf numFmtId="0" fontId="9" fillId="3" borderId="49" xfId="1" applyFont="1" applyFill="1" applyBorder="1" applyAlignment="1">
      <alignment horizontal="center" vertical="center"/>
    </xf>
    <xf numFmtId="0" fontId="9" fillId="3" borderId="50" xfId="1" applyFont="1" applyFill="1" applyBorder="1" applyAlignment="1">
      <alignment horizontal="center" vertical="center"/>
    </xf>
    <xf numFmtId="0" fontId="9" fillId="3" borderId="51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="80" zoomScaleNormal="80" workbookViewId="0">
      <selection activeCell="C2" sqref="C2:G2"/>
    </sheetView>
  </sheetViews>
  <sheetFormatPr defaultRowHeight="15" x14ac:dyDescent="0.25"/>
  <cols>
    <col min="1" max="1" width="3.140625" bestFit="1" customWidth="1"/>
    <col min="2" max="2" width="22.7109375" bestFit="1" customWidth="1"/>
    <col min="3" max="3" width="37" bestFit="1" customWidth="1"/>
    <col min="4" max="4" width="14.42578125" bestFit="1" customWidth="1"/>
    <col min="5" max="5" width="15" customWidth="1"/>
    <col min="6" max="6" width="15.5703125" bestFit="1" customWidth="1"/>
    <col min="7" max="7" width="13.28515625" customWidth="1"/>
    <col min="8" max="8" width="23.7109375" bestFit="1" customWidth="1"/>
  </cols>
  <sheetData>
    <row r="1" spans="1:8" ht="15.75" thickBot="1" x14ac:dyDescent="0.3">
      <c r="A1" s="2"/>
      <c r="B1" s="2"/>
      <c r="C1" s="1"/>
      <c r="D1" s="1"/>
      <c r="E1" s="1"/>
      <c r="F1" s="1"/>
      <c r="G1" s="1"/>
      <c r="H1" s="1"/>
    </row>
    <row r="2" spans="1:8" ht="19.5" thickBot="1" x14ac:dyDescent="0.3">
      <c r="A2" s="1"/>
      <c r="B2" s="1"/>
      <c r="C2" s="396" t="s">
        <v>61</v>
      </c>
      <c r="D2" s="397"/>
      <c r="E2" s="397"/>
      <c r="F2" s="397"/>
      <c r="G2" s="398"/>
      <c r="H2" s="3"/>
    </row>
    <row r="3" spans="1:8" ht="19.5" thickBot="1" x14ac:dyDescent="0.3">
      <c r="A3" s="1"/>
      <c r="B3" s="1"/>
      <c r="C3" s="4"/>
      <c r="D3" s="4"/>
      <c r="E3" s="4"/>
      <c r="F3" s="4"/>
      <c r="G3" s="4"/>
      <c r="H3" s="3"/>
    </row>
    <row r="4" spans="1:8" x14ac:dyDescent="0.25">
      <c r="A4" s="393" t="s">
        <v>0</v>
      </c>
      <c r="B4" s="390" t="s">
        <v>1</v>
      </c>
      <c r="C4" s="390" t="s">
        <v>2</v>
      </c>
      <c r="D4" s="402" t="s">
        <v>60</v>
      </c>
      <c r="E4" s="402" t="s">
        <v>91</v>
      </c>
      <c r="F4" s="402" t="s">
        <v>92</v>
      </c>
      <c r="G4" s="399" t="s">
        <v>97</v>
      </c>
      <c r="H4" s="8" t="s">
        <v>20</v>
      </c>
    </row>
    <row r="5" spans="1:8" x14ac:dyDescent="0.25">
      <c r="A5" s="394"/>
      <c r="B5" s="391"/>
      <c r="C5" s="391"/>
      <c r="D5" s="403"/>
      <c r="E5" s="403"/>
      <c r="F5" s="403"/>
      <c r="G5" s="400"/>
      <c r="H5" s="9" t="s">
        <v>21</v>
      </c>
    </row>
    <row r="6" spans="1:8" ht="15.75" thickBot="1" x14ac:dyDescent="0.3">
      <c r="A6" s="395"/>
      <c r="B6" s="392"/>
      <c r="C6" s="392"/>
      <c r="D6" s="404"/>
      <c r="E6" s="404"/>
      <c r="F6" s="404"/>
      <c r="G6" s="401"/>
      <c r="H6" s="10"/>
    </row>
    <row r="7" spans="1:8" x14ac:dyDescent="0.25">
      <c r="A7" s="271">
        <v>1</v>
      </c>
      <c r="B7" s="316" t="s">
        <v>54</v>
      </c>
      <c r="C7" s="273" t="s">
        <v>6</v>
      </c>
      <c r="D7" s="284">
        <v>889.54166666666674</v>
      </c>
      <c r="E7" s="275">
        <v>1017.0416666666666</v>
      </c>
      <c r="F7" s="284">
        <v>1035.2083333333335</v>
      </c>
      <c r="G7" s="284">
        <v>925.91666666666663</v>
      </c>
      <c r="H7" s="281">
        <f>SUM(E7,F7,G7)</f>
        <v>2978.1666666666665</v>
      </c>
    </row>
    <row r="8" spans="1:8" x14ac:dyDescent="0.25">
      <c r="A8" s="272">
        <v>2</v>
      </c>
      <c r="B8" s="269" t="s">
        <v>5</v>
      </c>
      <c r="C8" s="269" t="s">
        <v>6</v>
      </c>
      <c r="D8" s="275">
        <v>672.91666666666663</v>
      </c>
      <c r="E8" s="275">
        <v>533.08333333333326</v>
      </c>
      <c r="F8" s="311"/>
      <c r="G8" s="275">
        <v>799.54166666666663</v>
      </c>
      <c r="H8" s="275">
        <f>SUM(D8:G8)</f>
        <v>2005.5416666666665</v>
      </c>
    </row>
    <row r="9" spans="1:8" x14ac:dyDescent="0.25">
      <c r="A9" s="272">
        <v>3</v>
      </c>
      <c r="B9" s="269" t="s">
        <v>11</v>
      </c>
      <c r="C9" s="268" t="s">
        <v>4</v>
      </c>
      <c r="D9" s="275">
        <v>526.45833333333337</v>
      </c>
      <c r="E9" s="275">
        <v>566.33333333333337</v>
      </c>
      <c r="F9" s="265">
        <v>642.58333333333337</v>
      </c>
      <c r="G9" s="275">
        <v>670.375</v>
      </c>
      <c r="H9" s="275">
        <f>SUM(E9,F9,G9)</f>
        <v>1879.2916666666667</v>
      </c>
    </row>
    <row r="10" spans="1:8" x14ac:dyDescent="0.25">
      <c r="A10" s="272">
        <v>4</v>
      </c>
      <c r="B10" s="269" t="s">
        <v>3</v>
      </c>
      <c r="C10" s="269" t="s">
        <v>4</v>
      </c>
      <c r="D10" s="275">
        <v>1005.7083333333333</v>
      </c>
      <c r="E10" s="275">
        <v>843.75</v>
      </c>
      <c r="F10" s="279"/>
      <c r="G10" s="275"/>
      <c r="H10" s="275">
        <f>SUM(D10:G10)</f>
        <v>1849.4583333333333</v>
      </c>
    </row>
    <row r="11" spans="1:8" x14ac:dyDescent="0.25">
      <c r="A11" s="272">
        <v>5</v>
      </c>
      <c r="B11" s="269" t="s">
        <v>15</v>
      </c>
      <c r="C11" s="269" t="s">
        <v>4</v>
      </c>
      <c r="D11" s="275">
        <v>597.875</v>
      </c>
      <c r="E11" s="275">
        <v>358.33333333333297</v>
      </c>
      <c r="F11" s="265">
        <v>570.58333333333303</v>
      </c>
      <c r="G11" s="275">
        <v>479.45833333333337</v>
      </c>
      <c r="H11" s="275">
        <f>SUM(D11,F11,G11)</f>
        <v>1647.9166666666665</v>
      </c>
    </row>
    <row r="12" spans="1:8" x14ac:dyDescent="0.25">
      <c r="A12" s="272">
        <v>6</v>
      </c>
      <c r="B12" s="269" t="s">
        <v>13</v>
      </c>
      <c r="C12" s="269" t="s">
        <v>14</v>
      </c>
      <c r="D12" s="275">
        <v>748.20833333333326</v>
      </c>
      <c r="E12" s="275">
        <v>870.87499999999989</v>
      </c>
      <c r="F12" s="278"/>
      <c r="G12" s="275"/>
      <c r="H12" s="275">
        <f>SUM(D12:G12)</f>
        <v>1619.083333333333</v>
      </c>
    </row>
    <row r="13" spans="1:8" x14ac:dyDescent="0.25">
      <c r="A13" s="272">
        <v>7</v>
      </c>
      <c r="B13" s="269" t="s">
        <v>7</v>
      </c>
      <c r="C13" s="269" t="s">
        <v>4</v>
      </c>
      <c r="D13" s="275">
        <v>624.70833333333337</v>
      </c>
      <c r="E13" s="275">
        <v>599.33333333333303</v>
      </c>
      <c r="F13" s="278"/>
      <c r="G13" s="275">
        <v>327.29166666666669</v>
      </c>
      <c r="H13" s="275">
        <f>SUM(D13:G13)</f>
        <v>1551.3333333333333</v>
      </c>
    </row>
    <row r="14" spans="1:8" x14ac:dyDescent="0.25">
      <c r="A14" s="272">
        <v>8</v>
      </c>
      <c r="B14" s="269" t="s">
        <v>12</v>
      </c>
      <c r="C14" s="269" t="s">
        <v>6</v>
      </c>
      <c r="D14" s="275">
        <v>830.41666666666663</v>
      </c>
      <c r="E14" s="275">
        <v>617</v>
      </c>
      <c r="F14" s="310"/>
      <c r="G14" s="275"/>
      <c r="H14" s="275">
        <f>SUM(D14:G14)</f>
        <v>1447.4166666666665</v>
      </c>
    </row>
    <row r="15" spans="1:8" x14ac:dyDescent="0.25">
      <c r="A15" s="272">
        <v>9</v>
      </c>
      <c r="B15" s="274" t="s">
        <v>9</v>
      </c>
      <c r="C15" s="277" t="s">
        <v>10</v>
      </c>
      <c r="D15" s="281">
        <v>722.41666666666674</v>
      </c>
      <c r="E15" s="281">
        <v>85.6666666666667</v>
      </c>
      <c r="F15" s="265">
        <v>442.54166666666663</v>
      </c>
      <c r="G15" s="275">
        <v>131.58333333333334</v>
      </c>
      <c r="H15" s="275">
        <f>SUM(D15,F15,G15)</f>
        <v>1296.5416666666667</v>
      </c>
    </row>
    <row r="16" spans="1:8" x14ac:dyDescent="0.25">
      <c r="A16" s="272">
        <v>10</v>
      </c>
      <c r="B16" s="269" t="s">
        <v>16</v>
      </c>
      <c r="C16" s="269" t="s">
        <v>4</v>
      </c>
      <c r="D16" s="275">
        <v>126.75</v>
      </c>
      <c r="E16" s="275">
        <v>403.04166666666703</v>
      </c>
      <c r="F16" s="275">
        <v>412.16666666666663</v>
      </c>
      <c r="G16" s="275"/>
      <c r="H16" s="275">
        <f t="shared" ref="H16:H21" si="0">SUM(D16:G16)</f>
        <v>941.9583333333336</v>
      </c>
    </row>
    <row r="17" spans="1:8" x14ac:dyDescent="0.25">
      <c r="A17" s="5">
        <v>11</v>
      </c>
      <c r="B17" s="270" t="s">
        <v>66</v>
      </c>
      <c r="C17" s="270" t="s">
        <v>67</v>
      </c>
      <c r="D17" s="295">
        <v>633.875</v>
      </c>
      <c r="E17" s="280"/>
      <c r="F17" s="280"/>
      <c r="G17" s="276"/>
      <c r="H17" s="276">
        <f t="shared" si="0"/>
        <v>633.875</v>
      </c>
    </row>
    <row r="18" spans="1:8" x14ac:dyDescent="0.25">
      <c r="A18" s="356">
        <v>12</v>
      </c>
      <c r="B18" s="158" t="s">
        <v>8</v>
      </c>
      <c r="C18" s="235" t="s">
        <v>4</v>
      </c>
      <c r="D18" s="357"/>
      <c r="E18" s="163">
        <v>602.20833333333337</v>
      </c>
      <c r="F18" s="358"/>
      <c r="G18" s="163"/>
      <c r="H18" s="163">
        <f t="shared" si="0"/>
        <v>602.20833333333337</v>
      </c>
    </row>
    <row r="19" spans="1:8" x14ac:dyDescent="0.25">
      <c r="A19" s="330">
        <v>13</v>
      </c>
      <c r="B19" s="347" t="s">
        <v>87</v>
      </c>
      <c r="C19" s="348" t="s">
        <v>4</v>
      </c>
      <c r="D19" s="346"/>
      <c r="E19" s="346"/>
      <c r="F19" s="322">
        <v>4.083333333333333</v>
      </c>
      <c r="G19" s="322">
        <v>163.58333333333337</v>
      </c>
      <c r="H19" s="322">
        <f t="shared" si="0"/>
        <v>167.66666666666671</v>
      </c>
    </row>
    <row r="20" spans="1:8" x14ac:dyDescent="0.25">
      <c r="A20" s="356">
        <v>14</v>
      </c>
      <c r="B20" s="359" t="s">
        <v>76</v>
      </c>
      <c r="C20" s="235" t="s">
        <v>4</v>
      </c>
      <c r="D20" s="178">
        <v>74.083333333333329</v>
      </c>
      <c r="E20" s="357"/>
      <c r="F20" s="360"/>
      <c r="G20" s="163"/>
      <c r="H20" s="163">
        <f t="shared" si="0"/>
        <v>74.083333333333329</v>
      </c>
    </row>
    <row r="21" spans="1:8" ht="15.75" thickBot="1" x14ac:dyDescent="0.3">
      <c r="A21" s="350">
        <v>15</v>
      </c>
      <c r="B21" s="351" t="s">
        <v>68</v>
      </c>
      <c r="C21" s="352" t="s">
        <v>4</v>
      </c>
      <c r="D21" s="353">
        <v>4.083333333333333</v>
      </c>
      <c r="E21" s="354"/>
      <c r="F21" s="355"/>
      <c r="G21" s="344"/>
      <c r="H21" s="344">
        <f t="shared" si="0"/>
        <v>4.083333333333333</v>
      </c>
    </row>
    <row r="28" spans="1:8" x14ac:dyDescent="0.25">
      <c r="F28" s="258"/>
    </row>
  </sheetData>
  <sortState ref="B7:H21">
    <sortCondition descending="1" ref="H7:H21"/>
  </sortState>
  <mergeCells count="8">
    <mergeCell ref="B4:B6"/>
    <mergeCell ref="A4:A6"/>
    <mergeCell ref="C2:G2"/>
    <mergeCell ref="G4:G6"/>
    <mergeCell ref="F4:F6"/>
    <mergeCell ref="E4:E6"/>
    <mergeCell ref="D4:D6"/>
    <mergeCell ref="C4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zoomScale="90" zoomScaleNormal="90" workbookViewId="0">
      <selection activeCell="K23" sqref="K23"/>
    </sheetView>
  </sheetViews>
  <sheetFormatPr defaultRowHeight="15" x14ac:dyDescent="0.25"/>
  <cols>
    <col min="1" max="1" width="3.140625" bestFit="1" customWidth="1"/>
    <col min="2" max="2" width="23.42578125" bestFit="1" customWidth="1"/>
    <col min="3" max="3" width="30.28515625" bestFit="1" customWidth="1"/>
    <col min="4" max="4" width="14.42578125" bestFit="1" customWidth="1"/>
    <col min="5" max="5" width="15" bestFit="1" customWidth="1"/>
    <col min="6" max="6" width="15.5703125" bestFit="1" customWidth="1"/>
    <col min="7" max="7" width="15.7109375" bestFit="1" customWidth="1"/>
    <col min="8" max="8" width="28.42578125" bestFit="1" customWidth="1"/>
  </cols>
  <sheetData>
    <row r="1" spans="1:12" ht="15.75" thickBot="1" x14ac:dyDescent="0.3">
      <c r="A1" s="11"/>
      <c r="B1" s="11"/>
      <c r="C1" s="11"/>
      <c r="D1" s="11"/>
      <c r="E1" s="11"/>
      <c r="F1" s="11"/>
      <c r="G1" s="11"/>
      <c r="H1" s="11"/>
    </row>
    <row r="2" spans="1:12" ht="19.5" thickBot="1" x14ac:dyDescent="0.3">
      <c r="A2" s="11"/>
      <c r="B2" s="11"/>
      <c r="C2" s="396" t="s">
        <v>62</v>
      </c>
      <c r="D2" s="397"/>
      <c r="E2" s="397"/>
      <c r="F2" s="397"/>
      <c r="G2" s="398"/>
      <c r="H2" s="12"/>
    </row>
    <row r="3" spans="1:12" ht="19.5" thickBot="1" x14ac:dyDescent="0.3">
      <c r="A3" s="11"/>
      <c r="B3" s="11"/>
      <c r="C3" s="13"/>
      <c r="D3" s="13"/>
      <c r="E3" s="13"/>
      <c r="F3" s="13"/>
      <c r="G3" s="13"/>
      <c r="H3" s="12"/>
    </row>
    <row r="4" spans="1:12" x14ac:dyDescent="0.25">
      <c r="A4" s="393" t="s">
        <v>0</v>
      </c>
      <c r="B4" s="390" t="s">
        <v>1</v>
      </c>
      <c r="C4" s="390" t="s">
        <v>2</v>
      </c>
      <c r="D4" s="402" t="s">
        <v>60</v>
      </c>
      <c r="E4" s="402" t="s">
        <v>91</v>
      </c>
      <c r="F4" s="402" t="s">
        <v>92</v>
      </c>
      <c r="G4" s="390" t="s">
        <v>97</v>
      </c>
      <c r="H4" s="16" t="s">
        <v>20</v>
      </c>
      <c r="L4" s="258"/>
    </row>
    <row r="5" spans="1:12" x14ac:dyDescent="0.25">
      <c r="A5" s="394"/>
      <c r="B5" s="391"/>
      <c r="C5" s="391"/>
      <c r="D5" s="403"/>
      <c r="E5" s="403"/>
      <c r="F5" s="403"/>
      <c r="G5" s="391"/>
      <c r="H5" s="17" t="s">
        <v>21</v>
      </c>
    </row>
    <row r="6" spans="1:12" ht="15.75" thickBot="1" x14ac:dyDescent="0.3">
      <c r="A6" s="395"/>
      <c r="B6" s="392"/>
      <c r="C6" s="392"/>
      <c r="D6" s="404"/>
      <c r="E6" s="404"/>
      <c r="F6" s="404"/>
      <c r="G6" s="392"/>
      <c r="H6" s="18"/>
    </row>
    <row r="7" spans="1:12" x14ac:dyDescent="0.25">
      <c r="A7" s="282">
        <v>1</v>
      </c>
      <c r="B7" s="259" t="s">
        <v>22</v>
      </c>
      <c r="C7" s="264" t="s">
        <v>23</v>
      </c>
      <c r="D7" s="284">
        <v>835.08333333333337</v>
      </c>
      <c r="E7" s="284">
        <v>881.41666666666674</v>
      </c>
      <c r="F7" s="284">
        <v>991.25</v>
      </c>
      <c r="G7" s="266">
        <v>770.25</v>
      </c>
      <c r="H7" s="284">
        <f>SUM(D7,E7,F7)</f>
        <v>2707.75</v>
      </c>
    </row>
    <row r="8" spans="1:12" x14ac:dyDescent="0.25">
      <c r="A8" s="283">
        <v>2</v>
      </c>
      <c r="B8" s="261" t="s">
        <v>26</v>
      </c>
      <c r="C8" s="262" t="s">
        <v>27</v>
      </c>
      <c r="D8" s="275">
        <v>738.375</v>
      </c>
      <c r="E8" s="275">
        <v>755.04166666666663</v>
      </c>
      <c r="F8" s="275"/>
      <c r="G8" s="265">
        <v>547.70833333333337</v>
      </c>
      <c r="H8" s="275">
        <f>SUM(D8:G8)</f>
        <v>2041.125</v>
      </c>
    </row>
    <row r="9" spans="1:12" x14ac:dyDescent="0.25">
      <c r="A9" s="283">
        <v>3</v>
      </c>
      <c r="B9" s="261" t="s">
        <v>38</v>
      </c>
      <c r="C9" s="262" t="s">
        <v>39</v>
      </c>
      <c r="D9" s="275">
        <v>436.41666666666663</v>
      </c>
      <c r="E9" s="275">
        <v>498.75</v>
      </c>
      <c r="F9" s="265">
        <v>687.75</v>
      </c>
      <c r="G9" s="265">
        <v>808.5</v>
      </c>
      <c r="H9" s="275">
        <f>SUM(E9,F9,G9)</f>
        <v>1995</v>
      </c>
    </row>
    <row r="10" spans="1:12" x14ac:dyDescent="0.25">
      <c r="A10" s="283">
        <v>4</v>
      </c>
      <c r="B10" s="261" t="s">
        <v>24</v>
      </c>
      <c r="C10" s="263" t="s">
        <v>4</v>
      </c>
      <c r="D10" s="275">
        <v>470.25</v>
      </c>
      <c r="E10" s="275">
        <v>569.58333333333326</v>
      </c>
      <c r="F10" s="265">
        <v>536.91666666666674</v>
      </c>
      <c r="G10" s="265">
        <v>486.83333333333331</v>
      </c>
      <c r="H10" s="275">
        <f>SUM(E10,F10,G10)</f>
        <v>1593.3333333333333</v>
      </c>
    </row>
    <row r="11" spans="1:12" x14ac:dyDescent="0.25">
      <c r="A11" s="283">
        <v>5</v>
      </c>
      <c r="B11" s="261" t="s">
        <v>28</v>
      </c>
      <c r="C11" s="263" t="s">
        <v>4</v>
      </c>
      <c r="D11" s="275">
        <v>131.66669999999999</v>
      </c>
      <c r="E11" s="275">
        <v>332.70833333333331</v>
      </c>
      <c r="F11" s="275">
        <v>612.79166666666697</v>
      </c>
      <c r="G11" s="265">
        <v>417.70833333333331</v>
      </c>
      <c r="H11" s="275">
        <f>SUM(E11,F11,G11)</f>
        <v>1363.2083333333335</v>
      </c>
    </row>
    <row r="12" spans="1:12" x14ac:dyDescent="0.25">
      <c r="A12" s="283">
        <v>6</v>
      </c>
      <c r="B12" s="317" t="s">
        <v>45</v>
      </c>
      <c r="C12" s="263" t="s">
        <v>39</v>
      </c>
      <c r="D12" s="275"/>
      <c r="E12" s="275">
        <v>342.79166666666669</v>
      </c>
      <c r="F12" s="275">
        <v>368.08333333333331</v>
      </c>
      <c r="G12" s="265">
        <v>569.20833333333337</v>
      </c>
      <c r="H12" s="275">
        <f>SUM(D12:G12)</f>
        <v>1280.0833333333335</v>
      </c>
    </row>
    <row r="13" spans="1:12" x14ac:dyDescent="0.25">
      <c r="A13" s="283">
        <v>7</v>
      </c>
      <c r="B13" s="261" t="s">
        <v>29</v>
      </c>
      <c r="C13" s="263" t="s">
        <v>4</v>
      </c>
      <c r="D13" s="275">
        <v>508.16666666666669</v>
      </c>
      <c r="E13" s="275"/>
      <c r="F13" s="265">
        <v>663.08333333333337</v>
      </c>
      <c r="G13" s="265"/>
      <c r="H13" s="275">
        <f>SUM(D13:G13)</f>
        <v>1171.25</v>
      </c>
    </row>
    <row r="14" spans="1:12" x14ac:dyDescent="0.25">
      <c r="A14" s="283">
        <v>8</v>
      </c>
      <c r="B14" s="261" t="s">
        <v>34</v>
      </c>
      <c r="C14" s="262" t="s">
        <v>4</v>
      </c>
      <c r="D14" s="275">
        <v>367.12500000000006</v>
      </c>
      <c r="E14" s="275">
        <v>214.375</v>
      </c>
      <c r="F14" s="275">
        <v>529.875</v>
      </c>
      <c r="G14" s="265">
        <v>90.375</v>
      </c>
      <c r="H14" s="275">
        <f>SUM(D14,E14,F14)</f>
        <v>1111.375</v>
      </c>
    </row>
    <row r="15" spans="1:12" x14ac:dyDescent="0.25">
      <c r="A15" s="283">
        <v>9</v>
      </c>
      <c r="B15" s="261" t="s">
        <v>81</v>
      </c>
      <c r="C15" s="263" t="s">
        <v>4</v>
      </c>
      <c r="D15" s="275">
        <v>22.416666666666664</v>
      </c>
      <c r="E15" s="275">
        <v>112.83333333333334</v>
      </c>
      <c r="F15" s="275">
        <v>356.70833333333331</v>
      </c>
      <c r="G15" s="265">
        <v>431.54166666666669</v>
      </c>
      <c r="H15" s="275">
        <f>SUM(E15,F15,G15)</f>
        <v>901.08333333333326</v>
      </c>
    </row>
    <row r="16" spans="1:12" x14ac:dyDescent="0.25">
      <c r="A16" s="260">
        <v>10</v>
      </c>
      <c r="B16" s="318" t="s">
        <v>35</v>
      </c>
      <c r="C16" s="263" t="s">
        <v>14</v>
      </c>
      <c r="D16" s="275">
        <v>431.37499999999994</v>
      </c>
      <c r="E16" s="275">
        <v>382.83333333333331</v>
      </c>
      <c r="F16" s="275"/>
      <c r="G16" s="267"/>
      <c r="H16" s="275">
        <f t="shared" ref="H16:H23" si="0">SUM(D16:G16)</f>
        <v>814.20833333333326</v>
      </c>
    </row>
    <row r="17" spans="1:13" x14ac:dyDescent="0.25">
      <c r="A17" s="319">
        <v>11</v>
      </c>
      <c r="B17" s="320" t="s">
        <v>46</v>
      </c>
      <c r="C17" s="321" t="s">
        <v>18</v>
      </c>
      <c r="D17" s="322">
        <v>397.5</v>
      </c>
      <c r="E17" s="322">
        <v>406.125</v>
      </c>
      <c r="F17" s="322"/>
      <c r="G17" s="323"/>
      <c r="H17" s="322">
        <f t="shared" si="0"/>
        <v>803.625</v>
      </c>
      <c r="M17" s="258"/>
    </row>
    <row r="18" spans="1:13" x14ac:dyDescent="0.25">
      <c r="A18" s="167">
        <v>12</v>
      </c>
      <c r="B18" s="361" t="s">
        <v>25</v>
      </c>
      <c r="C18" s="362" t="s">
        <v>4</v>
      </c>
      <c r="D18" s="234">
        <v>306.04166666666669</v>
      </c>
      <c r="E18" s="163">
        <v>361.375</v>
      </c>
      <c r="F18" s="363"/>
      <c r="G18" s="364"/>
      <c r="H18" s="163">
        <f t="shared" si="0"/>
        <v>667.41666666666674</v>
      </c>
      <c r="K18" s="258"/>
      <c r="L18" s="258"/>
    </row>
    <row r="19" spans="1:13" x14ac:dyDescent="0.25">
      <c r="A19" s="319">
        <v>13</v>
      </c>
      <c r="B19" s="324" t="s">
        <v>37</v>
      </c>
      <c r="C19" s="327" t="s">
        <v>4</v>
      </c>
      <c r="D19" s="322">
        <v>247.29166666666669</v>
      </c>
      <c r="E19" s="322">
        <v>416.125</v>
      </c>
      <c r="F19" s="322"/>
      <c r="G19" s="323"/>
      <c r="H19" s="322">
        <f t="shared" si="0"/>
        <v>663.41666666666674</v>
      </c>
    </row>
    <row r="20" spans="1:13" x14ac:dyDescent="0.25">
      <c r="A20" s="167">
        <v>14</v>
      </c>
      <c r="B20" s="361" t="s">
        <v>41</v>
      </c>
      <c r="C20" s="362" t="s">
        <v>6</v>
      </c>
      <c r="D20" s="163">
        <v>243.58333333333337</v>
      </c>
      <c r="E20" s="163">
        <v>279.66666666666669</v>
      </c>
      <c r="F20" s="365"/>
      <c r="G20" s="364">
        <v>102.91666666666667</v>
      </c>
      <c r="H20" s="163">
        <f t="shared" si="0"/>
        <v>626.16666666666663</v>
      </c>
    </row>
    <row r="21" spans="1:13" x14ac:dyDescent="0.25">
      <c r="A21" s="319">
        <v>15</v>
      </c>
      <c r="B21" s="324" t="s">
        <v>32</v>
      </c>
      <c r="C21" s="325" t="s">
        <v>33</v>
      </c>
      <c r="D21" s="329">
        <v>332.16669999999999</v>
      </c>
      <c r="E21" s="322"/>
      <c r="F21" s="322">
        <v>273.54166666666663</v>
      </c>
      <c r="G21" s="323"/>
      <c r="H21" s="322">
        <f t="shared" si="0"/>
        <v>605.70836666666662</v>
      </c>
    </row>
    <row r="22" spans="1:13" x14ac:dyDescent="0.25">
      <c r="A22" s="167">
        <v>16</v>
      </c>
      <c r="B22" s="361" t="s">
        <v>82</v>
      </c>
      <c r="C22" s="366" t="s">
        <v>4</v>
      </c>
      <c r="D22" s="367"/>
      <c r="E22" s="163">
        <v>114.74999999999999</v>
      </c>
      <c r="F22" s="365"/>
      <c r="G22" s="368">
        <v>426.20833333333337</v>
      </c>
      <c r="H22" s="356">
        <f t="shared" si="0"/>
        <v>540.95833333333337</v>
      </c>
    </row>
    <row r="23" spans="1:13" x14ac:dyDescent="0.25">
      <c r="A23" s="319">
        <v>17</v>
      </c>
      <c r="B23" s="324" t="s">
        <v>30</v>
      </c>
      <c r="C23" s="325" t="s">
        <v>31</v>
      </c>
      <c r="D23" s="322">
        <v>174.83333333333331</v>
      </c>
      <c r="E23" s="326"/>
      <c r="F23" s="328"/>
      <c r="G23" s="323">
        <v>359.79166666666669</v>
      </c>
      <c r="H23" s="322">
        <f t="shared" si="0"/>
        <v>534.625</v>
      </c>
      <c r="L23" s="258"/>
    </row>
    <row r="24" spans="1:13" x14ac:dyDescent="0.25">
      <c r="A24" s="167">
        <v>18</v>
      </c>
      <c r="B24" s="361" t="s">
        <v>36</v>
      </c>
      <c r="C24" s="362" t="s">
        <v>6</v>
      </c>
      <c r="D24" s="163">
        <v>124.16666666666666</v>
      </c>
      <c r="E24" s="163">
        <v>129.66666666666669</v>
      </c>
      <c r="F24" s="365">
        <v>50.333333333333321</v>
      </c>
      <c r="G24" s="364">
        <v>255.125</v>
      </c>
      <c r="H24" s="163">
        <f>SUM(D24,E24,G24)</f>
        <v>508.95833333333337</v>
      </c>
    </row>
    <row r="25" spans="1:13" x14ac:dyDescent="0.25">
      <c r="A25" s="319">
        <v>19</v>
      </c>
      <c r="B25" s="324" t="s">
        <v>40</v>
      </c>
      <c r="C25" s="325" t="s">
        <v>19</v>
      </c>
      <c r="D25" s="322">
        <v>88.916666666666671</v>
      </c>
      <c r="E25" s="322">
        <v>79.5</v>
      </c>
      <c r="F25" s="328">
        <v>207.916666666667</v>
      </c>
      <c r="G25" s="323"/>
      <c r="H25" s="322">
        <f t="shared" ref="H25:H35" si="1">SUM(D25:G25)</f>
        <v>376.33333333333371</v>
      </c>
      <c r="K25" s="258"/>
    </row>
    <row r="26" spans="1:13" x14ac:dyDescent="0.25">
      <c r="A26" s="164">
        <v>20</v>
      </c>
      <c r="B26" s="369" t="s">
        <v>44</v>
      </c>
      <c r="C26" s="370" t="s">
        <v>4</v>
      </c>
      <c r="D26" s="234">
        <v>206.75</v>
      </c>
      <c r="E26" s="163">
        <v>127.16666666666666</v>
      </c>
      <c r="F26" s="363"/>
      <c r="G26" s="371"/>
      <c r="H26" s="371">
        <f t="shared" si="1"/>
        <v>333.91666666666663</v>
      </c>
    </row>
    <row r="27" spans="1:13" x14ac:dyDescent="0.25">
      <c r="A27" s="319">
        <v>21</v>
      </c>
      <c r="B27" s="332" t="s">
        <v>79</v>
      </c>
      <c r="C27" s="333" t="s">
        <v>78</v>
      </c>
      <c r="D27" s="322"/>
      <c r="E27" s="322">
        <v>323.41666666666663</v>
      </c>
      <c r="F27" s="328"/>
      <c r="G27" s="322"/>
      <c r="H27" s="322">
        <f t="shared" si="1"/>
        <v>323.41666666666663</v>
      </c>
    </row>
    <row r="28" spans="1:13" x14ac:dyDescent="0.25">
      <c r="A28" s="167">
        <v>22</v>
      </c>
      <c r="B28" s="372" t="s">
        <v>43</v>
      </c>
      <c r="C28" s="373" t="s">
        <v>6</v>
      </c>
      <c r="D28" s="365"/>
      <c r="E28" s="163">
        <v>204</v>
      </c>
      <c r="F28" s="163"/>
      <c r="G28" s="163"/>
      <c r="H28" s="163">
        <f t="shared" si="1"/>
        <v>204</v>
      </c>
    </row>
    <row r="29" spans="1:13" x14ac:dyDescent="0.25">
      <c r="A29" s="319">
        <v>23</v>
      </c>
      <c r="B29" s="334" t="s">
        <v>42</v>
      </c>
      <c r="C29" s="335" t="s">
        <v>4</v>
      </c>
      <c r="D29" s="322">
        <v>86.999999999999986</v>
      </c>
      <c r="E29" s="322">
        <v>99.083333333333343</v>
      </c>
      <c r="F29" s="328"/>
      <c r="G29" s="322"/>
      <c r="H29" s="322">
        <f t="shared" si="1"/>
        <v>186.08333333333331</v>
      </c>
    </row>
    <row r="30" spans="1:13" x14ac:dyDescent="0.25">
      <c r="A30" s="167">
        <v>24</v>
      </c>
      <c r="B30" s="374" t="s">
        <v>83</v>
      </c>
      <c r="C30" s="373" t="s">
        <v>4</v>
      </c>
      <c r="D30" s="375"/>
      <c r="E30" s="163">
        <v>118.99999999999999</v>
      </c>
      <c r="F30" s="375"/>
      <c r="G30" s="163"/>
      <c r="H30" s="163">
        <f t="shared" si="1"/>
        <v>118.99999999999999</v>
      </c>
    </row>
    <row r="31" spans="1:13" x14ac:dyDescent="0.25">
      <c r="A31" s="336">
        <v>25</v>
      </c>
      <c r="B31" s="333" t="s">
        <v>90</v>
      </c>
      <c r="C31" s="337" t="s">
        <v>55</v>
      </c>
      <c r="D31" s="323">
        <v>101.74999999999999</v>
      </c>
      <c r="E31" s="329"/>
      <c r="F31" s="338"/>
      <c r="G31" s="322"/>
      <c r="H31" s="322">
        <f t="shared" si="1"/>
        <v>101.74999999999999</v>
      </c>
    </row>
    <row r="32" spans="1:13" x14ac:dyDescent="0.25">
      <c r="A32" s="376">
        <v>27</v>
      </c>
      <c r="B32" s="373" t="s">
        <v>73</v>
      </c>
      <c r="C32" s="377" t="s">
        <v>67</v>
      </c>
      <c r="D32" s="163">
        <v>60.833333333333329</v>
      </c>
      <c r="E32" s="163"/>
      <c r="F32" s="163"/>
      <c r="G32" s="365"/>
      <c r="H32" s="163">
        <f t="shared" si="1"/>
        <v>60.833333333333329</v>
      </c>
    </row>
    <row r="33" spans="1:8" x14ac:dyDescent="0.25">
      <c r="A33" s="331">
        <v>28</v>
      </c>
      <c r="B33" s="339" t="s">
        <v>88</v>
      </c>
      <c r="C33" s="339" t="s">
        <v>6</v>
      </c>
      <c r="D33" s="329">
        <v>18</v>
      </c>
      <c r="E33" s="322">
        <v>41.166666666666671</v>
      </c>
      <c r="F33" s="329"/>
      <c r="G33" s="329"/>
      <c r="H33" s="329">
        <f t="shared" si="1"/>
        <v>59.166666666666671</v>
      </c>
    </row>
    <row r="34" spans="1:8" x14ac:dyDescent="0.25">
      <c r="A34" s="378">
        <v>29</v>
      </c>
      <c r="B34" s="379" t="s">
        <v>95</v>
      </c>
      <c r="C34" s="380" t="s">
        <v>96</v>
      </c>
      <c r="D34" s="381"/>
      <c r="E34" s="381"/>
      <c r="F34" s="381"/>
      <c r="G34" s="381">
        <v>54.75</v>
      </c>
      <c r="H34" s="381">
        <f t="shared" si="1"/>
        <v>54.75</v>
      </c>
    </row>
    <row r="35" spans="1:8" ht="15.75" thickBot="1" x14ac:dyDescent="0.3">
      <c r="A35" s="340">
        <v>30.5</v>
      </c>
      <c r="B35" s="341" t="s">
        <v>89</v>
      </c>
      <c r="C35" s="342" t="s">
        <v>18</v>
      </c>
      <c r="D35" s="343"/>
      <c r="E35" s="344">
        <v>1.0833333333333333</v>
      </c>
      <c r="F35" s="345"/>
      <c r="G35" s="344"/>
      <c r="H35" s="344">
        <f t="shared" si="1"/>
        <v>1.0833333333333333</v>
      </c>
    </row>
  </sheetData>
  <sortState ref="B7:H35">
    <sortCondition descending="1" ref="H7:H35"/>
  </sortState>
  <mergeCells count="8">
    <mergeCell ref="C2:G2"/>
    <mergeCell ref="A4:A6"/>
    <mergeCell ref="B4:B6"/>
    <mergeCell ref="C4:C6"/>
    <mergeCell ref="D4:D6"/>
    <mergeCell ref="E4:E6"/>
    <mergeCell ref="F4:F6"/>
    <mergeCell ref="G4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zoomScaleNormal="100" workbookViewId="0">
      <selection activeCell="H66" sqref="H66"/>
    </sheetView>
  </sheetViews>
  <sheetFormatPr defaultRowHeight="15" x14ac:dyDescent="0.25"/>
  <cols>
    <col min="1" max="1" width="3.140625" bestFit="1" customWidth="1"/>
    <col min="2" max="2" width="23.85546875" bestFit="1" customWidth="1"/>
    <col min="3" max="3" width="31.7109375" customWidth="1"/>
    <col min="4" max="12" width="10.140625" customWidth="1"/>
    <col min="13" max="13" width="13.140625" customWidth="1"/>
  </cols>
  <sheetData>
    <row r="1" spans="1:13" ht="15.75" thickBot="1" x14ac:dyDescent="0.3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9.5" thickBot="1" x14ac:dyDescent="0.35">
      <c r="A2" s="19"/>
      <c r="B2" s="20"/>
      <c r="C2" s="408" t="s">
        <v>63</v>
      </c>
      <c r="D2" s="409"/>
      <c r="E2" s="409"/>
      <c r="F2" s="409"/>
      <c r="G2" s="409"/>
      <c r="H2" s="409"/>
      <c r="I2" s="409"/>
      <c r="J2" s="409"/>
      <c r="K2" s="409"/>
      <c r="L2" s="410"/>
      <c r="M2" s="22"/>
    </row>
    <row r="3" spans="1:13" ht="19.5" thickBot="1" x14ac:dyDescent="0.35">
      <c r="A3" s="19"/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9.5" thickBot="1" x14ac:dyDescent="0.35">
      <c r="A4" s="19"/>
      <c r="B4" s="405" t="s">
        <v>64</v>
      </c>
      <c r="C4" s="406"/>
      <c r="D4" s="407"/>
      <c r="E4" s="20"/>
      <c r="F4" s="21" t="s">
        <v>47</v>
      </c>
      <c r="G4" s="21"/>
      <c r="H4" s="21"/>
      <c r="I4" s="21"/>
      <c r="J4" s="21"/>
      <c r="K4" s="21"/>
      <c r="L4" s="21"/>
      <c r="M4" s="21"/>
    </row>
    <row r="5" spans="1:13" x14ac:dyDescent="0.25">
      <c r="A5" s="411" t="s">
        <v>0</v>
      </c>
      <c r="B5" s="402" t="s">
        <v>1</v>
      </c>
      <c r="C5" s="402" t="s">
        <v>2</v>
      </c>
      <c r="D5" s="402" t="s">
        <v>48</v>
      </c>
      <c r="E5" s="402" t="s">
        <v>49</v>
      </c>
      <c r="F5" s="402" t="s">
        <v>50</v>
      </c>
      <c r="G5" s="402" t="s">
        <v>51</v>
      </c>
      <c r="H5" s="402" t="s">
        <v>49</v>
      </c>
      <c r="I5" s="402" t="s">
        <v>50</v>
      </c>
      <c r="J5" s="402" t="s">
        <v>52</v>
      </c>
      <c r="K5" s="402" t="s">
        <v>49</v>
      </c>
      <c r="L5" s="402" t="s">
        <v>50</v>
      </c>
      <c r="M5" s="402" t="s">
        <v>53</v>
      </c>
    </row>
    <row r="6" spans="1:13" x14ac:dyDescent="0.25">
      <c r="A6" s="412"/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</row>
    <row r="7" spans="1:13" ht="15.75" thickBot="1" x14ac:dyDescent="0.3">
      <c r="A7" s="413"/>
      <c r="B7" s="404"/>
      <c r="C7" s="404"/>
      <c r="D7" s="404"/>
      <c r="E7" s="404"/>
      <c r="F7" s="404"/>
      <c r="G7" s="404"/>
      <c r="H7" s="404"/>
      <c r="I7" s="404"/>
      <c r="J7" s="404"/>
      <c r="K7" s="404"/>
      <c r="L7" s="404"/>
      <c r="M7" s="404"/>
    </row>
    <row r="8" spans="1:13" x14ac:dyDescent="0.25">
      <c r="A8" s="34">
        <v>1</v>
      </c>
      <c r="B8" s="42" t="s">
        <v>3</v>
      </c>
      <c r="C8" s="42" t="s">
        <v>4</v>
      </c>
      <c r="D8" s="147">
        <v>570</v>
      </c>
      <c r="E8" s="198">
        <f t="shared" ref="E8:E17" si="0">D8/600</f>
        <v>0.95</v>
      </c>
      <c r="F8" s="199">
        <f t="shared" ref="F8:F20" si="1">E8*D8</f>
        <v>541.5</v>
      </c>
      <c r="G8" s="61">
        <v>475</v>
      </c>
      <c r="H8" s="210">
        <f t="shared" ref="H8:H17" si="2">G8/600</f>
        <v>0.79166666666666663</v>
      </c>
      <c r="I8" s="211">
        <f t="shared" ref="I8:I17" si="3">H8*G8</f>
        <v>376.04166666666663</v>
      </c>
      <c r="J8" s="154">
        <v>230</v>
      </c>
      <c r="K8" s="210">
        <f t="shared" ref="K8:K17" si="4">J8/600</f>
        <v>0.38333333333333336</v>
      </c>
      <c r="L8" s="199">
        <f t="shared" ref="L8:L17" si="5">K8*J8</f>
        <v>88.166666666666671</v>
      </c>
      <c r="M8" s="44">
        <f t="shared" ref="M8:M20" si="6">F8+I8+L8</f>
        <v>1005.7083333333333</v>
      </c>
    </row>
    <row r="9" spans="1:13" x14ac:dyDescent="0.25">
      <c r="A9" s="33">
        <v>2</v>
      </c>
      <c r="B9" s="27" t="s">
        <v>54</v>
      </c>
      <c r="C9" s="23" t="s">
        <v>17</v>
      </c>
      <c r="D9" s="148">
        <v>525</v>
      </c>
      <c r="E9" s="200">
        <f t="shared" si="0"/>
        <v>0.875</v>
      </c>
      <c r="F9" s="201">
        <f t="shared" si="1"/>
        <v>459.375</v>
      </c>
      <c r="G9" s="62">
        <v>410</v>
      </c>
      <c r="H9" s="212">
        <f t="shared" si="2"/>
        <v>0.68333333333333335</v>
      </c>
      <c r="I9" s="213">
        <f t="shared" si="3"/>
        <v>280.16666666666669</v>
      </c>
      <c r="J9" s="155">
        <v>300</v>
      </c>
      <c r="K9" s="212">
        <f t="shared" si="4"/>
        <v>0.5</v>
      </c>
      <c r="L9" s="201">
        <f t="shared" si="5"/>
        <v>150</v>
      </c>
      <c r="M9" s="45">
        <f t="shared" si="6"/>
        <v>889.54166666666674</v>
      </c>
    </row>
    <row r="10" spans="1:13" x14ac:dyDescent="0.25">
      <c r="A10" s="33">
        <v>3</v>
      </c>
      <c r="B10" s="27" t="s">
        <v>12</v>
      </c>
      <c r="C10" s="23" t="s">
        <v>17</v>
      </c>
      <c r="D10" s="148">
        <v>465</v>
      </c>
      <c r="E10" s="200">
        <f t="shared" si="0"/>
        <v>0.77500000000000002</v>
      </c>
      <c r="F10" s="201">
        <f t="shared" si="1"/>
        <v>360.375</v>
      </c>
      <c r="G10" s="62">
        <v>420</v>
      </c>
      <c r="H10" s="212">
        <f t="shared" si="2"/>
        <v>0.7</v>
      </c>
      <c r="I10" s="213">
        <f t="shared" si="3"/>
        <v>294</v>
      </c>
      <c r="J10" s="155">
        <v>325</v>
      </c>
      <c r="K10" s="212">
        <f t="shared" si="4"/>
        <v>0.54166666666666663</v>
      </c>
      <c r="L10" s="201">
        <f t="shared" si="5"/>
        <v>176.04166666666666</v>
      </c>
      <c r="M10" s="45">
        <f t="shared" si="6"/>
        <v>830.41666666666663</v>
      </c>
    </row>
    <row r="11" spans="1:13" x14ac:dyDescent="0.25">
      <c r="A11" s="33">
        <v>4</v>
      </c>
      <c r="B11" s="27" t="s">
        <v>13</v>
      </c>
      <c r="C11" s="23" t="s">
        <v>19</v>
      </c>
      <c r="D11" s="148">
        <v>560</v>
      </c>
      <c r="E11" s="200">
        <f t="shared" si="0"/>
        <v>0.93333333333333335</v>
      </c>
      <c r="F11" s="201">
        <f t="shared" si="1"/>
        <v>522.66666666666663</v>
      </c>
      <c r="G11" s="62">
        <v>315</v>
      </c>
      <c r="H11" s="214">
        <f t="shared" si="2"/>
        <v>0.52500000000000002</v>
      </c>
      <c r="I11" s="213">
        <f t="shared" si="3"/>
        <v>165.375</v>
      </c>
      <c r="J11" s="155">
        <v>190</v>
      </c>
      <c r="K11" s="214">
        <f t="shared" si="4"/>
        <v>0.31666666666666665</v>
      </c>
      <c r="L11" s="201">
        <f t="shared" si="5"/>
        <v>60.166666666666664</v>
      </c>
      <c r="M11" s="45">
        <f t="shared" si="6"/>
        <v>748.20833333333326</v>
      </c>
    </row>
    <row r="12" spans="1:13" x14ac:dyDescent="0.25">
      <c r="A12" s="33">
        <v>5</v>
      </c>
      <c r="B12" s="57" t="s">
        <v>9</v>
      </c>
      <c r="C12" s="58" t="s">
        <v>55</v>
      </c>
      <c r="D12" s="97">
        <v>505</v>
      </c>
      <c r="E12" s="200">
        <f t="shared" si="0"/>
        <v>0.84166666666666667</v>
      </c>
      <c r="F12" s="201">
        <f t="shared" si="1"/>
        <v>425.04166666666669</v>
      </c>
      <c r="G12" s="152">
        <v>420</v>
      </c>
      <c r="H12" s="214">
        <f t="shared" si="2"/>
        <v>0.7</v>
      </c>
      <c r="I12" s="213">
        <f t="shared" si="3"/>
        <v>294</v>
      </c>
      <c r="J12" s="155">
        <v>45</v>
      </c>
      <c r="K12" s="214">
        <f t="shared" si="4"/>
        <v>7.4999999999999997E-2</v>
      </c>
      <c r="L12" s="201">
        <f t="shared" si="5"/>
        <v>3.375</v>
      </c>
      <c r="M12" s="110">
        <f t="shared" si="6"/>
        <v>722.41666666666674</v>
      </c>
    </row>
    <row r="13" spans="1:13" x14ac:dyDescent="0.25">
      <c r="A13" s="33">
        <v>6</v>
      </c>
      <c r="B13" s="27" t="s">
        <v>5</v>
      </c>
      <c r="C13" s="57" t="s">
        <v>17</v>
      </c>
      <c r="D13" s="97">
        <v>510</v>
      </c>
      <c r="E13" s="200">
        <f t="shared" si="0"/>
        <v>0.85</v>
      </c>
      <c r="F13" s="201">
        <f t="shared" si="1"/>
        <v>433.5</v>
      </c>
      <c r="G13" s="62">
        <v>305</v>
      </c>
      <c r="H13" s="214">
        <f t="shared" si="2"/>
        <v>0.5083333333333333</v>
      </c>
      <c r="I13" s="213">
        <f t="shared" si="3"/>
        <v>155.04166666666666</v>
      </c>
      <c r="J13" s="155">
        <v>225</v>
      </c>
      <c r="K13" s="214">
        <f t="shared" si="4"/>
        <v>0.375</v>
      </c>
      <c r="L13" s="201">
        <f t="shared" si="5"/>
        <v>84.375</v>
      </c>
      <c r="M13" s="45">
        <f t="shared" si="6"/>
        <v>672.91666666666663</v>
      </c>
    </row>
    <row r="14" spans="1:13" x14ac:dyDescent="0.25">
      <c r="A14" s="33">
        <v>7</v>
      </c>
      <c r="B14" s="27" t="s">
        <v>66</v>
      </c>
      <c r="C14" s="57" t="s">
        <v>67</v>
      </c>
      <c r="D14" s="148">
        <v>520</v>
      </c>
      <c r="E14" s="200">
        <f t="shared" si="0"/>
        <v>0.8666666666666667</v>
      </c>
      <c r="F14" s="201">
        <f t="shared" si="1"/>
        <v>450.66666666666669</v>
      </c>
      <c r="G14" s="62">
        <v>305</v>
      </c>
      <c r="H14" s="214">
        <f t="shared" si="2"/>
        <v>0.5083333333333333</v>
      </c>
      <c r="I14" s="213">
        <f t="shared" si="3"/>
        <v>155.04166666666666</v>
      </c>
      <c r="J14" s="155">
        <v>130</v>
      </c>
      <c r="K14" s="214">
        <f t="shared" si="4"/>
        <v>0.21666666666666667</v>
      </c>
      <c r="L14" s="201">
        <f t="shared" si="5"/>
        <v>28.166666666666668</v>
      </c>
      <c r="M14" s="45">
        <f t="shared" si="6"/>
        <v>633.875</v>
      </c>
    </row>
    <row r="15" spans="1:13" x14ac:dyDescent="0.25">
      <c r="A15" s="33">
        <v>8</v>
      </c>
      <c r="B15" s="27" t="s">
        <v>7</v>
      </c>
      <c r="C15" s="53" t="s">
        <v>4</v>
      </c>
      <c r="D15" s="148">
        <v>500</v>
      </c>
      <c r="E15" s="200">
        <f t="shared" si="0"/>
        <v>0.83333333333333337</v>
      </c>
      <c r="F15" s="201">
        <f t="shared" si="1"/>
        <v>416.66666666666669</v>
      </c>
      <c r="G15" s="62">
        <v>315</v>
      </c>
      <c r="H15" s="214">
        <f t="shared" si="2"/>
        <v>0.52500000000000002</v>
      </c>
      <c r="I15" s="213">
        <f t="shared" si="3"/>
        <v>165.375</v>
      </c>
      <c r="J15" s="155">
        <v>160</v>
      </c>
      <c r="K15" s="214">
        <f t="shared" si="4"/>
        <v>0.26666666666666666</v>
      </c>
      <c r="L15" s="201">
        <f t="shared" si="5"/>
        <v>42.666666666666664</v>
      </c>
      <c r="M15" s="45">
        <f t="shared" si="6"/>
        <v>624.70833333333337</v>
      </c>
    </row>
    <row r="16" spans="1:13" x14ac:dyDescent="0.25">
      <c r="A16" s="33">
        <v>9</v>
      </c>
      <c r="B16" s="27" t="s">
        <v>15</v>
      </c>
      <c r="C16" s="58" t="s">
        <v>4</v>
      </c>
      <c r="D16" s="148">
        <v>470</v>
      </c>
      <c r="E16" s="202">
        <f t="shared" si="0"/>
        <v>0.78333333333333333</v>
      </c>
      <c r="F16" s="201">
        <f t="shared" si="1"/>
        <v>368.16666666666669</v>
      </c>
      <c r="G16" s="152">
        <v>335</v>
      </c>
      <c r="H16" s="214">
        <f t="shared" si="2"/>
        <v>0.55833333333333335</v>
      </c>
      <c r="I16" s="213">
        <f t="shared" si="3"/>
        <v>187.04166666666669</v>
      </c>
      <c r="J16" s="155">
        <v>160</v>
      </c>
      <c r="K16" s="214">
        <f t="shared" si="4"/>
        <v>0.26666666666666666</v>
      </c>
      <c r="L16" s="201">
        <f t="shared" si="5"/>
        <v>42.666666666666664</v>
      </c>
      <c r="M16" s="45">
        <f t="shared" si="6"/>
        <v>597.875</v>
      </c>
    </row>
    <row r="17" spans="1:13" x14ac:dyDescent="0.25">
      <c r="A17" s="33">
        <v>10</v>
      </c>
      <c r="B17" s="27" t="s">
        <v>11</v>
      </c>
      <c r="C17" s="53" t="s">
        <v>4</v>
      </c>
      <c r="D17" s="148">
        <v>485</v>
      </c>
      <c r="E17" s="202">
        <f t="shared" si="0"/>
        <v>0.80833333333333335</v>
      </c>
      <c r="F17" s="203">
        <f t="shared" si="1"/>
        <v>392.04166666666669</v>
      </c>
      <c r="G17" s="62">
        <v>255</v>
      </c>
      <c r="H17" s="214">
        <f t="shared" si="2"/>
        <v>0.42499999999999999</v>
      </c>
      <c r="I17" s="215">
        <f t="shared" si="3"/>
        <v>108.375</v>
      </c>
      <c r="J17" s="155">
        <v>125</v>
      </c>
      <c r="K17" s="214">
        <f t="shared" si="4"/>
        <v>0.20833333333333334</v>
      </c>
      <c r="L17" s="203">
        <f t="shared" si="5"/>
        <v>26.041666666666668</v>
      </c>
      <c r="M17" s="45">
        <f t="shared" si="6"/>
        <v>526.45833333333337</v>
      </c>
    </row>
    <row r="18" spans="1:13" x14ac:dyDescent="0.25">
      <c r="A18" s="46">
        <v>11</v>
      </c>
      <c r="B18" s="73" t="s">
        <v>16</v>
      </c>
      <c r="C18" s="174" t="s">
        <v>4</v>
      </c>
      <c r="D18" s="150">
        <v>195</v>
      </c>
      <c r="E18" s="204">
        <f>D18/300</f>
        <v>0.65</v>
      </c>
      <c r="F18" s="205">
        <f t="shared" si="1"/>
        <v>126.75</v>
      </c>
      <c r="G18" s="141"/>
      <c r="H18" s="216"/>
      <c r="I18" s="217"/>
      <c r="J18" s="47"/>
      <c r="K18" s="216"/>
      <c r="L18" s="205"/>
      <c r="M18" s="115">
        <f t="shared" si="6"/>
        <v>126.75</v>
      </c>
    </row>
    <row r="19" spans="1:13" x14ac:dyDescent="0.25">
      <c r="A19" s="175">
        <v>12</v>
      </c>
      <c r="B19" s="158" t="s">
        <v>76</v>
      </c>
      <c r="C19" s="159" t="s">
        <v>4</v>
      </c>
      <c r="D19" s="176">
        <v>140</v>
      </c>
      <c r="E19" s="206">
        <f>D19/300</f>
        <v>0.46666666666666667</v>
      </c>
      <c r="F19" s="207">
        <f t="shared" si="1"/>
        <v>65.333333333333329</v>
      </c>
      <c r="G19" s="177">
        <v>55</v>
      </c>
      <c r="H19" s="218">
        <f>G19/300</f>
        <v>0.18333333333333332</v>
      </c>
      <c r="I19" s="219">
        <f>H19*G19</f>
        <v>10.083333333333332</v>
      </c>
      <c r="J19" s="162">
        <v>-20</v>
      </c>
      <c r="K19" s="218">
        <f>J19/300</f>
        <v>-6.6666666666666666E-2</v>
      </c>
      <c r="L19" s="207">
        <f>K19*20</f>
        <v>-1.3333333333333333</v>
      </c>
      <c r="M19" s="178">
        <f t="shared" si="6"/>
        <v>74.083333333333329</v>
      </c>
    </row>
    <row r="20" spans="1:13" ht="15.75" thickBot="1" x14ac:dyDescent="0.3">
      <c r="A20" s="142">
        <v>13</v>
      </c>
      <c r="B20" s="131" t="s">
        <v>68</v>
      </c>
      <c r="C20" s="143" t="s">
        <v>4</v>
      </c>
      <c r="D20" s="151">
        <v>35</v>
      </c>
      <c r="E20" s="208">
        <f>D20/300</f>
        <v>0.11666666666666667</v>
      </c>
      <c r="F20" s="209">
        <f t="shared" si="1"/>
        <v>4.083333333333333</v>
      </c>
      <c r="G20" s="145">
        <v>0</v>
      </c>
      <c r="H20" s="220">
        <f>G20/300</f>
        <v>0</v>
      </c>
      <c r="I20" s="209">
        <f>H20*G20</f>
        <v>0</v>
      </c>
      <c r="J20" s="144"/>
      <c r="K20" s="220"/>
      <c r="L20" s="209"/>
      <c r="M20" s="146">
        <f t="shared" si="6"/>
        <v>4.083333333333333</v>
      </c>
    </row>
    <row r="21" spans="1:13" ht="15.75" thickBot="1" x14ac:dyDescent="0.3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9.5" thickBot="1" x14ac:dyDescent="0.35">
      <c r="A22" s="19"/>
      <c r="B22" s="405" t="s">
        <v>77</v>
      </c>
      <c r="C22" s="406"/>
      <c r="D22" s="407"/>
      <c r="E22" s="20"/>
      <c r="F22" s="21" t="s">
        <v>47</v>
      </c>
      <c r="G22" s="21"/>
      <c r="H22" s="21"/>
      <c r="I22" s="21"/>
      <c r="J22" s="21"/>
      <c r="K22" s="21"/>
      <c r="L22" s="21"/>
      <c r="M22" s="21"/>
    </row>
    <row r="23" spans="1:13" x14ac:dyDescent="0.25">
      <c r="A23" s="393" t="s">
        <v>0</v>
      </c>
      <c r="B23" s="390" t="s">
        <v>1</v>
      </c>
      <c r="C23" s="390" t="s">
        <v>2</v>
      </c>
      <c r="D23" s="390" t="s">
        <v>48</v>
      </c>
      <c r="E23" s="390" t="s">
        <v>49</v>
      </c>
      <c r="F23" s="402" t="s">
        <v>50</v>
      </c>
      <c r="G23" s="390" t="s">
        <v>51</v>
      </c>
      <c r="H23" s="390" t="s">
        <v>49</v>
      </c>
      <c r="I23" s="402" t="s">
        <v>50</v>
      </c>
      <c r="J23" s="390" t="s">
        <v>52</v>
      </c>
      <c r="K23" s="390" t="s">
        <v>49</v>
      </c>
      <c r="L23" s="402" t="s">
        <v>50</v>
      </c>
      <c r="M23" s="402" t="s">
        <v>53</v>
      </c>
    </row>
    <row r="24" spans="1:13" x14ac:dyDescent="0.25">
      <c r="A24" s="394"/>
      <c r="B24" s="391"/>
      <c r="C24" s="391"/>
      <c r="D24" s="391"/>
      <c r="E24" s="391"/>
      <c r="F24" s="403"/>
      <c r="G24" s="391"/>
      <c r="H24" s="391"/>
      <c r="I24" s="403"/>
      <c r="J24" s="391"/>
      <c r="K24" s="391"/>
      <c r="L24" s="403"/>
      <c r="M24" s="403"/>
    </row>
    <row r="25" spans="1:13" ht="15.75" thickBot="1" x14ac:dyDescent="0.3">
      <c r="A25" s="395"/>
      <c r="B25" s="392"/>
      <c r="C25" s="392"/>
      <c r="D25" s="392"/>
      <c r="E25" s="392"/>
      <c r="F25" s="404"/>
      <c r="G25" s="392"/>
      <c r="H25" s="392"/>
      <c r="I25" s="404"/>
      <c r="J25" s="392"/>
      <c r="K25" s="392"/>
      <c r="L25" s="404"/>
      <c r="M25" s="404"/>
    </row>
    <row r="26" spans="1:13" x14ac:dyDescent="0.25">
      <c r="A26" s="282">
        <v>1</v>
      </c>
      <c r="B26" s="273" t="s">
        <v>54</v>
      </c>
      <c r="C26" s="290" t="s">
        <v>17</v>
      </c>
      <c r="D26" s="289">
        <v>540</v>
      </c>
      <c r="E26" s="303">
        <f t="shared" ref="E26:E36" si="7">D26/600</f>
        <v>0.9</v>
      </c>
      <c r="F26" s="299">
        <f t="shared" ref="F26:F36" si="8">E26*D26</f>
        <v>486</v>
      </c>
      <c r="G26" s="305">
        <v>465</v>
      </c>
      <c r="H26" s="302">
        <f t="shared" ref="H26:H33" si="9">G26/600</f>
        <v>0.77500000000000002</v>
      </c>
      <c r="I26" s="299">
        <f t="shared" ref="I26:I36" si="10">H26*G26</f>
        <v>360.375</v>
      </c>
      <c r="J26" s="297">
        <v>320</v>
      </c>
      <c r="K26" s="302">
        <f t="shared" ref="K26:K35" si="11">J26/600</f>
        <v>0.53333333333333333</v>
      </c>
      <c r="L26" s="299">
        <f t="shared" ref="L26:L36" si="12">K26*J26</f>
        <v>170.66666666666666</v>
      </c>
      <c r="M26" s="284">
        <f t="shared" ref="M26:M36" si="13">F26+I26+L26</f>
        <v>1017.0416666666666</v>
      </c>
    </row>
    <row r="27" spans="1:13" x14ac:dyDescent="0.25">
      <c r="A27" s="283">
        <v>2</v>
      </c>
      <c r="B27" s="269" t="s">
        <v>13</v>
      </c>
      <c r="C27" s="286" t="s">
        <v>14</v>
      </c>
      <c r="D27" s="288">
        <v>560</v>
      </c>
      <c r="E27" s="304">
        <f t="shared" si="7"/>
        <v>0.93333333333333335</v>
      </c>
      <c r="F27" s="300">
        <f t="shared" si="8"/>
        <v>522.66666666666663</v>
      </c>
      <c r="G27" s="296">
        <v>430</v>
      </c>
      <c r="H27" s="303">
        <f t="shared" si="9"/>
        <v>0.71666666666666667</v>
      </c>
      <c r="I27" s="300">
        <f t="shared" si="10"/>
        <v>308.16666666666669</v>
      </c>
      <c r="J27" s="307">
        <v>155</v>
      </c>
      <c r="K27" s="303">
        <f t="shared" si="11"/>
        <v>0.25833333333333336</v>
      </c>
      <c r="L27" s="300">
        <f t="shared" si="12"/>
        <v>40.041666666666671</v>
      </c>
      <c r="M27" s="275">
        <f t="shared" si="13"/>
        <v>870.87499999999989</v>
      </c>
    </row>
    <row r="28" spans="1:13" x14ac:dyDescent="0.25">
      <c r="A28" s="283">
        <v>3</v>
      </c>
      <c r="B28" s="269" t="s">
        <v>3</v>
      </c>
      <c r="C28" s="269" t="s">
        <v>4</v>
      </c>
      <c r="D28" s="287">
        <v>520</v>
      </c>
      <c r="E28" s="304">
        <f t="shared" si="7"/>
        <v>0.8666666666666667</v>
      </c>
      <c r="F28" s="300">
        <f t="shared" si="8"/>
        <v>450.66666666666669</v>
      </c>
      <c r="G28" s="287">
        <v>425</v>
      </c>
      <c r="H28" s="303">
        <f t="shared" si="9"/>
        <v>0.70833333333333337</v>
      </c>
      <c r="I28" s="300">
        <f t="shared" si="10"/>
        <v>301.04166666666669</v>
      </c>
      <c r="J28" s="298">
        <v>235</v>
      </c>
      <c r="K28" s="303">
        <f t="shared" si="11"/>
        <v>0.39166666666666666</v>
      </c>
      <c r="L28" s="300">
        <f t="shared" si="12"/>
        <v>92.041666666666671</v>
      </c>
      <c r="M28" s="275">
        <f t="shared" si="13"/>
        <v>843.75</v>
      </c>
    </row>
    <row r="29" spans="1:13" x14ac:dyDescent="0.25">
      <c r="A29" s="283">
        <v>4</v>
      </c>
      <c r="B29" s="269" t="s">
        <v>12</v>
      </c>
      <c r="C29" s="286" t="s">
        <v>17</v>
      </c>
      <c r="D29" s="288">
        <v>430</v>
      </c>
      <c r="E29" s="304">
        <f t="shared" si="7"/>
        <v>0.71666666666666667</v>
      </c>
      <c r="F29" s="300">
        <f t="shared" si="8"/>
        <v>308.16666666666669</v>
      </c>
      <c r="G29" s="296">
        <v>370</v>
      </c>
      <c r="H29" s="304">
        <f t="shared" si="9"/>
        <v>0.6166666666666667</v>
      </c>
      <c r="I29" s="300">
        <f t="shared" si="10"/>
        <v>228.16666666666669</v>
      </c>
      <c r="J29" s="298">
        <v>220</v>
      </c>
      <c r="K29" s="304">
        <f t="shared" si="11"/>
        <v>0.36666666666666664</v>
      </c>
      <c r="L29" s="300">
        <f t="shared" si="12"/>
        <v>80.666666666666657</v>
      </c>
      <c r="M29" s="275">
        <f t="shared" si="13"/>
        <v>617</v>
      </c>
    </row>
    <row r="30" spans="1:13" x14ac:dyDescent="0.25">
      <c r="A30" s="283">
        <v>5</v>
      </c>
      <c r="B30" s="269" t="s">
        <v>8</v>
      </c>
      <c r="C30" s="286" t="s">
        <v>4</v>
      </c>
      <c r="D30" s="288">
        <v>500</v>
      </c>
      <c r="E30" s="304">
        <f t="shared" si="7"/>
        <v>0.83333333333333337</v>
      </c>
      <c r="F30" s="300">
        <f t="shared" si="8"/>
        <v>416.66666666666669</v>
      </c>
      <c r="G30" s="306">
        <v>315</v>
      </c>
      <c r="H30" s="304">
        <f t="shared" si="9"/>
        <v>0.52500000000000002</v>
      </c>
      <c r="I30" s="300">
        <f t="shared" si="10"/>
        <v>165.375</v>
      </c>
      <c r="J30" s="298">
        <v>110</v>
      </c>
      <c r="K30" s="304">
        <f t="shared" si="11"/>
        <v>0.18333333333333332</v>
      </c>
      <c r="L30" s="300">
        <f t="shared" si="12"/>
        <v>20.166666666666664</v>
      </c>
      <c r="M30" s="275">
        <f t="shared" si="13"/>
        <v>602.20833333333337</v>
      </c>
    </row>
    <row r="31" spans="1:13" x14ac:dyDescent="0.25">
      <c r="A31" s="283">
        <v>6</v>
      </c>
      <c r="B31" s="269" t="s">
        <v>7</v>
      </c>
      <c r="C31" s="268" t="s">
        <v>4</v>
      </c>
      <c r="D31" s="287">
        <v>500</v>
      </c>
      <c r="E31" s="304">
        <f t="shared" si="7"/>
        <v>0.83333333333333337</v>
      </c>
      <c r="F31" s="300">
        <f t="shared" si="8"/>
        <v>416.66666666666669</v>
      </c>
      <c r="G31" s="288">
        <v>300</v>
      </c>
      <c r="H31" s="304">
        <f t="shared" si="9"/>
        <v>0.5</v>
      </c>
      <c r="I31" s="300">
        <f t="shared" si="10"/>
        <v>150</v>
      </c>
      <c r="J31" s="307">
        <v>140</v>
      </c>
      <c r="K31" s="304">
        <f t="shared" si="11"/>
        <v>0.23333333333333334</v>
      </c>
      <c r="L31" s="300">
        <f t="shared" si="12"/>
        <v>32.666666666666664</v>
      </c>
      <c r="M31" s="275">
        <f t="shared" si="13"/>
        <v>599.33333333333337</v>
      </c>
    </row>
    <row r="32" spans="1:13" x14ac:dyDescent="0.25">
      <c r="A32" s="283">
        <v>7</v>
      </c>
      <c r="B32" s="269" t="s">
        <v>11</v>
      </c>
      <c r="C32" s="268" t="s">
        <v>4</v>
      </c>
      <c r="D32" s="288">
        <v>500</v>
      </c>
      <c r="E32" s="304">
        <f t="shared" si="7"/>
        <v>0.83333333333333337</v>
      </c>
      <c r="F32" s="301">
        <f t="shared" si="8"/>
        <v>416.66666666666669</v>
      </c>
      <c r="G32" s="288">
        <v>270</v>
      </c>
      <c r="H32" s="304">
        <f t="shared" si="9"/>
        <v>0.45</v>
      </c>
      <c r="I32" s="301">
        <f t="shared" si="10"/>
        <v>121.5</v>
      </c>
      <c r="J32" s="287">
        <v>130</v>
      </c>
      <c r="K32" s="304">
        <f t="shared" si="11"/>
        <v>0.21666666666666667</v>
      </c>
      <c r="L32" s="301">
        <f t="shared" si="12"/>
        <v>28.166666666666668</v>
      </c>
      <c r="M32" s="275">
        <f t="shared" si="13"/>
        <v>566.33333333333337</v>
      </c>
    </row>
    <row r="33" spans="1:13" x14ac:dyDescent="0.25">
      <c r="A33" s="283">
        <v>8</v>
      </c>
      <c r="B33" s="269" t="s">
        <v>5</v>
      </c>
      <c r="C33" s="286" t="s">
        <v>17</v>
      </c>
      <c r="D33" s="288">
        <v>455</v>
      </c>
      <c r="E33" s="304">
        <f t="shared" si="7"/>
        <v>0.7583333333333333</v>
      </c>
      <c r="F33" s="301">
        <f t="shared" si="8"/>
        <v>345.04166666666663</v>
      </c>
      <c r="G33" s="296">
        <v>235</v>
      </c>
      <c r="H33" s="304">
        <f t="shared" si="9"/>
        <v>0.39166666666666666</v>
      </c>
      <c r="I33" s="301">
        <f t="shared" si="10"/>
        <v>92.041666666666671</v>
      </c>
      <c r="J33" s="288">
        <v>240</v>
      </c>
      <c r="K33" s="304">
        <f t="shared" si="11"/>
        <v>0.4</v>
      </c>
      <c r="L33" s="301">
        <f t="shared" si="12"/>
        <v>96</v>
      </c>
      <c r="M33" s="275">
        <f t="shared" si="13"/>
        <v>533.08333333333326</v>
      </c>
    </row>
    <row r="34" spans="1:13" x14ac:dyDescent="0.25">
      <c r="A34" s="283">
        <v>9</v>
      </c>
      <c r="B34" s="269" t="s">
        <v>16</v>
      </c>
      <c r="C34" s="286" t="s">
        <v>31</v>
      </c>
      <c r="D34" s="287">
        <v>475</v>
      </c>
      <c r="E34" s="304">
        <f t="shared" si="7"/>
        <v>0.79166666666666663</v>
      </c>
      <c r="F34" s="301">
        <f t="shared" si="8"/>
        <v>376.04166666666663</v>
      </c>
      <c r="G34" s="292">
        <v>70</v>
      </c>
      <c r="H34" s="304">
        <f>G34/300</f>
        <v>0.23333333333333334</v>
      </c>
      <c r="I34" s="301">
        <f t="shared" si="10"/>
        <v>16.333333333333332</v>
      </c>
      <c r="J34" s="288">
        <v>80</v>
      </c>
      <c r="K34" s="304">
        <f t="shared" si="11"/>
        <v>0.13333333333333333</v>
      </c>
      <c r="L34" s="301">
        <f t="shared" si="12"/>
        <v>10.666666666666666</v>
      </c>
      <c r="M34" s="275">
        <f t="shared" si="13"/>
        <v>403.04166666666663</v>
      </c>
    </row>
    <row r="35" spans="1:13" x14ac:dyDescent="0.25">
      <c r="A35" s="283">
        <v>10</v>
      </c>
      <c r="B35" s="269" t="s">
        <v>15</v>
      </c>
      <c r="C35" s="286" t="s">
        <v>4</v>
      </c>
      <c r="D35" s="288">
        <v>390</v>
      </c>
      <c r="E35" s="304">
        <f t="shared" si="7"/>
        <v>0.65</v>
      </c>
      <c r="F35" s="301">
        <f t="shared" si="8"/>
        <v>253.5</v>
      </c>
      <c r="G35" s="306">
        <v>230</v>
      </c>
      <c r="H35" s="304">
        <f>G35/600</f>
        <v>0.38333333333333336</v>
      </c>
      <c r="I35" s="301">
        <f t="shared" si="10"/>
        <v>88.166666666666671</v>
      </c>
      <c r="J35" s="288">
        <v>100</v>
      </c>
      <c r="K35" s="304">
        <f t="shared" si="11"/>
        <v>0.16666666666666666</v>
      </c>
      <c r="L35" s="301">
        <f t="shared" si="12"/>
        <v>16.666666666666664</v>
      </c>
      <c r="M35" s="275">
        <f t="shared" si="13"/>
        <v>358.33333333333337</v>
      </c>
    </row>
    <row r="36" spans="1:13" ht="15.75" thickBot="1" x14ac:dyDescent="0.3">
      <c r="A36" s="139">
        <v>11</v>
      </c>
      <c r="B36" s="293" t="s">
        <v>9</v>
      </c>
      <c r="C36" s="291" t="s">
        <v>55</v>
      </c>
      <c r="D36" s="312">
        <v>160</v>
      </c>
      <c r="E36" s="308">
        <f t="shared" si="7"/>
        <v>0.26666666666666666</v>
      </c>
      <c r="F36" s="309">
        <f t="shared" si="8"/>
        <v>42.666666666666664</v>
      </c>
      <c r="G36" s="313">
        <v>160</v>
      </c>
      <c r="H36" s="308">
        <f>G36/600</f>
        <v>0.26666666666666666</v>
      </c>
      <c r="I36" s="309">
        <f t="shared" si="10"/>
        <v>42.666666666666664</v>
      </c>
      <c r="J36" s="294">
        <v>10</v>
      </c>
      <c r="K36" s="308">
        <f>J36/300</f>
        <v>3.3333333333333333E-2</v>
      </c>
      <c r="L36" s="309">
        <f t="shared" si="12"/>
        <v>0.33333333333333331</v>
      </c>
      <c r="M36" s="285">
        <f t="shared" si="13"/>
        <v>85.666666666666657</v>
      </c>
    </row>
    <row r="37" spans="1:13" ht="15.75" thickBot="1" x14ac:dyDescent="0.3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ht="19.5" thickBot="1" x14ac:dyDescent="0.35">
      <c r="A38" s="19"/>
      <c r="B38" s="405" t="s">
        <v>85</v>
      </c>
      <c r="C38" s="406"/>
      <c r="D38" s="407"/>
      <c r="E38" s="20"/>
      <c r="F38" s="21" t="s">
        <v>47</v>
      </c>
      <c r="G38" s="21"/>
      <c r="H38" s="21"/>
      <c r="I38" s="21"/>
      <c r="J38" s="21"/>
      <c r="K38" s="21"/>
      <c r="L38" s="21"/>
      <c r="M38" s="21"/>
    </row>
    <row r="39" spans="1:13" x14ac:dyDescent="0.25">
      <c r="A39" s="393" t="s">
        <v>0</v>
      </c>
      <c r="B39" s="390" t="s">
        <v>1</v>
      </c>
      <c r="C39" s="390" t="s">
        <v>2</v>
      </c>
      <c r="D39" s="390" t="s">
        <v>48</v>
      </c>
      <c r="E39" s="390" t="s">
        <v>49</v>
      </c>
      <c r="F39" s="402" t="s">
        <v>50</v>
      </c>
      <c r="G39" s="390" t="s">
        <v>51</v>
      </c>
      <c r="H39" s="390" t="s">
        <v>49</v>
      </c>
      <c r="I39" s="402" t="s">
        <v>50</v>
      </c>
      <c r="J39" s="390" t="s">
        <v>52</v>
      </c>
      <c r="K39" s="390" t="s">
        <v>49</v>
      </c>
      <c r="L39" s="402" t="s">
        <v>50</v>
      </c>
      <c r="M39" s="402" t="s">
        <v>53</v>
      </c>
    </row>
    <row r="40" spans="1:13" x14ac:dyDescent="0.25">
      <c r="A40" s="394"/>
      <c r="B40" s="391"/>
      <c r="C40" s="391"/>
      <c r="D40" s="391"/>
      <c r="E40" s="391"/>
      <c r="F40" s="403"/>
      <c r="G40" s="391"/>
      <c r="H40" s="391"/>
      <c r="I40" s="403"/>
      <c r="J40" s="391"/>
      <c r="K40" s="391"/>
      <c r="L40" s="403"/>
      <c r="M40" s="403"/>
    </row>
    <row r="41" spans="1:13" ht="15.75" thickBot="1" x14ac:dyDescent="0.3">
      <c r="A41" s="395"/>
      <c r="B41" s="392"/>
      <c r="C41" s="392"/>
      <c r="D41" s="392"/>
      <c r="E41" s="392"/>
      <c r="F41" s="404"/>
      <c r="G41" s="392"/>
      <c r="H41" s="392"/>
      <c r="I41" s="404"/>
      <c r="J41" s="392"/>
      <c r="K41" s="392"/>
      <c r="L41" s="404"/>
      <c r="M41" s="404"/>
    </row>
    <row r="42" spans="1:13" x14ac:dyDescent="0.25">
      <c r="A42" s="24">
        <v>1</v>
      </c>
      <c r="B42" s="101" t="s">
        <v>54</v>
      </c>
      <c r="C42" s="103" t="s">
        <v>17</v>
      </c>
      <c r="D42" s="32">
        <v>570</v>
      </c>
      <c r="E42" s="179">
        <f>D42/600</f>
        <v>0.95</v>
      </c>
      <c r="F42" s="187">
        <f t="shared" ref="F42:F47" si="14">E42*D42</f>
        <v>541.5</v>
      </c>
      <c r="G42" s="32">
        <v>425</v>
      </c>
      <c r="H42" s="179">
        <f>G42/600</f>
        <v>0.70833333333333337</v>
      </c>
      <c r="I42" s="187">
        <f t="shared" ref="I42:I47" si="15">H42*G42</f>
        <v>301.04166666666669</v>
      </c>
      <c r="J42" s="222">
        <v>340</v>
      </c>
      <c r="K42" s="210">
        <f>J42/600</f>
        <v>0.56666666666666665</v>
      </c>
      <c r="L42" s="199">
        <f t="shared" ref="L42:L47" si="16">K42*J42</f>
        <v>192.66666666666666</v>
      </c>
      <c r="M42" s="109">
        <f t="shared" ref="M42:M47" si="17">F42+I42+L42</f>
        <v>1035.2083333333335</v>
      </c>
    </row>
    <row r="43" spans="1:13" x14ac:dyDescent="0.25">
      <c r="A43" s="25">
        <v>2</v>
      </c>
      <c r="B43" s="43" t="s">
        <v>11</v>
      </c>
      <c r="C43" s="23" t="s">
        <v>4</v>
      </c>
      <c r="D43" s="65">
        <v>445</v>
      </c>
      <c r="E43" s="180">
        <f>D43/600</f>
        <v>0.7416666666666667</v>
      </c>
      <c r="F43" s="188">
        <f t="shared" si="14"/>
        <v>330.04166666666669</v>
      </c>
      <c r="G43" s="65">
        <v>370</v>
      </c>
      <c r="H43" s="180">
        <f>G43/600</f>
        <v>0.6166666666666667</v>
      </c>
      <c r="I43" s="188">
        <f t="shared" si="15"/>
        <v>228.16666666666669</v>
      </c>
      <c r="J43" s="223">
        <v>225</v>
      </c>
      <c r="K43" s="212">
        <f>J43/600</f>
        <v>0.375</v>
      </c>
      <c r="L43" s="201">
        <f t="shared" si="16"/>
        <v>84.375</v>
      </c>
      <c r="M43" s="45">
        <f t="shared" si="17"/>
        <v>642.58333333333337</v>
      </c>
    </row>
    <row r="44" spans="1:13" ht="15.75" x14ac:dyDescent="0.25">
      <c r="A44" s="25">
        <v>3</v>
      </c>
      <c r="B44" s="102" t="s">
        <v>15</v>
      </c>
      <c r="C44" s="53" t="s">
        <v>4</v>
      </c>
      <c r="D44" s="65">
        <v>495</v>
      </c>
      <c r="E44" s="180">
        <f>D44/600</f>
        <v>0.82499999999999996</v>
      </c>
      <c r="F44" s="188">
        <f t="shared" si="14"/>
        <v>408.375</v>
      </c>
      <c r="G44" s="65">
        <v>290</v>
      </c>
      <c r="H44" s="185">
        <f>G44/600</f>
        <v>0.48333333333333334</v>
      </c>
      <c r="I44" s="188">
        <f t="shared" si="15"/>
        <v>140.16666666666666</v>
      </c>
      <c r="J44" s="249">
        <v>115</v>
      </c>
      <c r="K44" s="214">
        <f>J44/600</f>
        <v>0.19166666666666668</v>
      </c>
      <c r="L44" s="201">
        <f t="shared" si="16"/>
        <v>22.041666666666668</v>
      </c>
      <c r="M44" s="110">
        <f t="shared" si="17"/>
        <v>570.58333333333326</v>
      </c>
    </row>
    <row r="45" spans="1:13" x14ac:dyDescent="0.25">
      <c r="A45" s="25">
        <v>4</v>
      </c>
      <c r="B45" s="43" t="s">
        <v>9</v>
      </c>
      <c r="C45" s="57" t="s">
        <v>55</v>
      </c>
      <c r="D45" s="65">
        <v>455</v>
      </c>
      <c r="E45" s="180">
        <f>D45/600</f>
        <v>0.7583333333333333</v>
      </c>
      <c r="F45" s="188">
        <f t="shared" si="14"/>
        <v>345.04166666666663</v>
      </c>
      <c r="G45" s="65">
        <v>240</v>
      </c>
      <c r="H45" s="185">
        <f>G45/600</f>
        <v>0.4</v>
      </c>
      <c r="I45" s="188">
        <f t="shared" si="15"/>
        <v>96</v>
      </c>
      <c r="J45" s="223">
        <v>30</v>
      </c>
      <c r="K45" s="214">
        <f>J45/600</f>
        <v>0.05</v>
      </c>
      <c r="L45" s="201">
        <f t="shared" si="16"/>
        <v>1.5</v>
      </c>
      <c r="M45" s="45">
        <f t="shared" si="17"/>
        <v>442.54166666666663</v>
      </c>
    </row>
    <row r="46" spans="1:13" x14ac:dyDescent="0.25">
      <c r="A46" s="25">
        <v>5</v>
      </c>
      <c r="B46" s="43" t="s">
        <v>16</v>
      </c>
      <c r="C46" s="23" t="s">
        <v>4</v>
      </c>
      <c r="D46" s="65">
        <v>455</v>
      </c>
      <c r="E46" s="185">
        <f>D46/600</f>
        <v>0.7583333333333333</v>
      </c>
      <c r="F46" s="188">
        <f t="shared" si="14"/>
        <v>345.04166666666663</v>
      </c>
      <c r="G46" s="65">
        <v>185</v>
      </c>
      <c r="H46" s="185">
        <f>G46/600</f>
        <v>0.30833333333333335</v>
      </c>
      <c r="I46" s="188">
        <f t="shared" si="15"/>
        <v>57.041666666666671</v>
      </c>
      <c r="J46" s="91">
        <v>55</v>
      </c>
      <c r="K46" s="214">
        <f>J46/300</f>
        <v>0.18333333333333332</v>
      </c>
      <c r="L46" s="201">
        <f t="shared" si="16"/>
        <v>10.083333333333332</v>
      </c>
      <c r="M46" s="45">
        <f t="shared" si="17"/>
        <v>412.16666666666663</v>
      </c>
    </row>
    <row r="47" spans="1:13" ht="15.75" thickBot="1" x14ac:dyDescent="0.3">
      <c r="A47" s="139">
        <v>6</v>
      </c>
      <c r="B47" s="250" t="s">
        <v>86</v>
      </c>
      <c r="C47" s="107" t="s">
        <v>4</v>
      </c>
      <c r="D47" s="108">
        <v>35</v>
      </c>
      <c r="E47" s="252">
        <f>D47/300</f>
        <v>0.11666666666666667</v>
      </c>
      <c r="F47" s="253">
        <f t="shared" si="14"/>
        <v>4.083333333333333</v>
      </c>
      <c r="G47" s="108">
        <v>0</v>
      </c>
      <c r="H47" s="252">
        <f>G47/300</f>
        <v>0</v>
      </c>
      <c r="I47" s="253">
        <f t="shared" si="15"/>
        <v>0</v>
      </c>
      <c r="J47" s="251">
        <v>0</v>
      </c>
      <c r="K47" s="225">
        <f>J47/300</f>
        <v>0</v>
      </c>
      <c r="L47" s="226">
        <f t="shared" si="16"/>
        <v>0</v>
      </c>
      <c r="M47" s="113">
        <f t="shared" si="17"/>
        <v>4.083333333333333</v>
      </c>
    </row>
    <row r="48" spans="1:13" ht="15.75" thickBot="1" x14ac:dyDescent="0.3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1:13" ht="19.5" thickBot="1" x14ac:dyDescent="0.35">
      <c r="A49" s="19"/>
      <c r="B49" s="405" t="s">
        <v>93</v>
      </c>
      <c r="C49" s="406"/>
      <c r="D49" s="407"/>
      <c r="E49" s="20"/>
      <c r="F49" s="21" t="s">
        <v>47</v>
      </c>
      <c r="G49" s="21"/>
      <c r="H49" s="21"/>
      <c r="I49" s="21"/>
      <c r="J49" s="21"/>
      <c r="K49" s="21"/>
      <c r="L49" s="21"/>
      <c r="M49" s="21"/>
    </row>
    <row r="50" spans="1:13" x14ac:dyDescent="0.25">
      <c r="A50" s="393" t="s">
        <v>0</v>
      </c>
      <c r="B50" s="390" t="s">
        <v>1</v>
      </c>
      <c r="C50" s="390" t="s">
        <v>2</v>
      </c>
      <c r="D50" s="390" t="s">
        <v>48</v>
      </c>
      <c r="E50" s="390" t="s">
        <v>49</v>
      </c>
      <c r="F50" s="402" t="s">
        <v>50</v>
      </c>
      <c r="G50" s="390" t="s">
        <v>51</v>
      </c>
      <c r="H50" s="390" t="s">
        <v>49</v>
      </c>
      <c r="I50" s="402" t="s">
        <v>50</v>
      </c>
      <c r="J50" s="390" t="s">
        <v>52</v>
      </c>
      <c r="K50" s="390" t="s">
        <v>49</v>
      </c>
      <c r="L50" s="402" t="s">
        <v>50</v>
      </c>
      <c r="M50" s="402" t="s">
        <v>53</v>
      </c>
    </row>
    <row r="51" spans="1:13" x14ac:dyDescent="0.25">
      <c r="A51" s="394"/>
      <c r="B51" s="391"/>
      <c r="C51" s="391"/>
      <c r="D51" s="391"/>
      <c r="E51" s="391"/>
      <c r="F51" s="403"/>
      <c r="G51" s="391"/>
      <c r="H51" s="391"/>
      <c r="I51" s="403"/>
      <c r="J51" s="391"/>
      <c r="K51" s="391"/>
      <c r="L51" s="403"/>
      <c r="M51" s="403"/>
    </row>
    <row r="52" spans="1:13" ht="15.75" thickBot="1" x14ac:dyDescent="0.3">
      <c r="A52" s="395"/>
      <c r="B52" s="392"/>
      <c r="C52" s="392"/>
      <c r="D52" s="392"/>
      <c r="E52" s="392"/>
      <c r="F52" s="404"/>
      <c r="G52" s="392"/>
      <c r="H52" s="392"/>
      <c r="I52" s="404"/>
      <c r="J52" s="392"/>
      <c r="K52" s="392"/>
      <c r="L52" s="404"/>
      <c r="M52" s="404"/>
    </row>
    <row r="53" spans="1:13" x14ac:dyDescent="0.25">
      <c r="A53" s="282">
        <v>1</v>
      </c>
      <c r="B53" s="59" t="s">
        <v>54</v>
      </c>
      <c r="C53" s="28" t="s">
        <v>6</v>
      </c>
      <c r="D53" s="289">
        <v>525</v>
      </c>
      <c r="E53" s="77">
        <f>D53/600</f>
        <v>0.875</v>
      </c>
      <c r="F53" s="78">
        <f t="shared" ref="F53:F59" si="18">D53*E53</f>
        <v>459.375</v>
      </c>
      <c r="G53" s="289">
        <v>455</v>
      </c>
      <c r="H53" s="77">
        <f>G53/600</f>
        <v>0.7583333333333333</v>
      </c>
      <c r="I53" s="78">
        <f t="shared" ref="I53:I59" si="19">G53*H53</f>
        <v>345.04166666666663</v>
      </c>
      <c r="J53" s="63">
        <v>270</v>
      </c>
      <c r="K53" s="77">
        <f>J53/600</f>
        <v>0.45</v>
      </c>
      <c r="L53" s="85">
        <f t="shared" ref="L53:L59" si="20">J53*K53</f>
        <v>121.5</v>
      </c>
      <c r="M53" s="284">
        <f t="shared" ref="M53:M59" si="21">SUM(F53,I53,L53)</f>
        <v>925.91666666666663</v>
      </c>
    </row>
    <row r="54" spans="1:13" x14ac:dyDescent="0.25">
      <c r="A54" s="283">
        <v>2</v>
      </c>
      <c r="B54" s="56" t="s">
        <v>5</v>
      </c>
      <c r="C54" s="28" t="s">
        <v>6</v>
      </c>
      <c r="D54" s="287">
        <v>555</v>
      </c>
      <c r="E54" s="79">
        <f>D54/600</f>
        <v>0.92500000000000004</v>
      </c>
      <c r="F54" s="80">
        <f t="shared" si="18"/>
        <v>513.375</v>
      </c>
      <c r="G54" s="288">
        <v>390</v>
      </c>
      <c r="H54" s="79">
        <f>G54/600</f>
        <v>0.65</v>
      </c>
      <c r="I54" s="80">
        <f t="shared" si="19"/>
        <v>253.5</v>
      </c>
      <c r="J54" s="64">
        <v>140</v>
      </c>
      <c r="K54" s="79">
        <f>J54/600</f>
        <v>0.23333333333333334</v>
      </c>
      <c r="L54" s="86">
        <f t="shared" si="20"/>
        <v>32.666666666666664</v>
      </c>
      <c r="M54" s="275">
        <f t="shared" si="21"/>
        <v>799.54166666666663</v>
      </c>
    </row>
    <row r="55" spans="1:13" x14ac:dyDescent="0.25">
      <c r="A55" s="25">
        <v>3</v>
      </c>
      <c r="B55" s="26" t="s">
        <v>11</v>
      </c>
      <c r="C55" s="23" t="s">
        <v>4</v>
      </c>
      <c r="D55" s="31">
        <v>490</v>
      </c>
      <c r="E55" s="35">
        <f>D55/600</f>
        <v>0.81666666666666665</v>
      </c>
      <c r="F55" s="36">
        <f t="shared" si="18"/>
        <v>400.16666666666669</v>
      </c>
      <c r="G55" s="31">
        <v>355</v>
      </c>
      <c r="H55" s="35">
        <f>G55/600</f>
        <v>0.59166666666666667</v>
      </c>
      <c r="I55" s="36">
        <f t="shared" si="19"/>
        <v>210.04166666666666</v>
      </c>
      <c r="J55" s="30">
        <v>190</v>
      </c>
      <c r="K55" s="35">
        <f>J55/600</f>
        <v>0.31666666666666665</v>
      </c>
      <c r="L55" s="38">
        <f t="shared" si="20"/>
        <v>60.166666666666664</v>
      </c>
      <c r="M55" s="45">
        <f t="shared" si="21"/>
        <v>670.375</v>
      </c>
    </row>
    <row r="56" spans="1:13" x14ac:dyDescent="0.25">
      <c r="A56" s="25">
        <v>4</v>
      </c>
      <c r="B56" s="56" t="s">
        <v>15</v>
      </c>
      <c r="C56" s="268" t="s">
        <v>4</v>
      </c>
      <c r="D56" s="29">
        <v>460</v>
      </c>
      <c r="E56" s="35">
        <f>D56/600</f>
        <v>0.76666666666666672</v>
      </c>
      <c r="F56" s="36">
        <f t="shared" si="18"/>
        <v>352.66666666666669</v>
      </c>
      <c r="G56" s="31">
        <v>275</v>
      </c>
      <c r="H56" s="37">
        <f>G56/600</f>
        <v>0.45833333333333331</v>
      </c>
      <c r="I56" s="36">
        <f t="shared" si="19"/>
        <v>126.04166666666666</v>
      </c>
      <c r="J56" s="117">
        <v>15</v>
      </c>
      <c r="K56" s="37">
        <f>J56/300</f>
        <v>0.05</v>
      </c>
      <c r="L56" s="38">
        <f t="shared" si="20"/>
        <v>0.75</v>
      </c>
      <c r="M56" s="45">
        <f t="shared" si="21"/>
        <v>479.45833333333337</v>
      </c>
    </row>
    <row r="57" spans="1:13" x14ac:dyDescent="0.25">
      <c r="A57" s="283">
        <v>5</v>
      </c>
      <c r="B57" s="56" t="s">
        <v>7</v>
      </c>
      <c r="C57" s="268" t="s">
        <v>4</v>
      </c>
      <c r="D57" s="292">
        <v>195</v>
      </c>
      <c r="E57" s="79">
        <f>D57/300</f>
        <v>0.65</v>
      </c>
      <c r="F57" s="80">
        <f t="shared" si="18"/>
        <v>126.75</v>
      </c>
      <c r="G57" s="288">
        <v>335</v>
      </c>
      <c r="H57" s="81">
        <f>G57/600</f>
        <v>0.55833333333333335</v>
      </c>
      <c r="I57" s="80">
        <f t="shared" si="19"/>
        <v>187.04166666666669</v>
      </c>
      <c r="J57" s="64">
        <v>90</v>
      </c>
      <c r="K57" s="81">
        <f>J57/600</f>
        <v>0.15</v>
      </c>
      <c r="L57" s="86">
        <f t="shared" si="20"/>
        <v>13.5</v>
      </c>
      <c r="M57" s="275">
        <f t="shared" si="21"/>
        <v>327.29166666666669</v>
      </c>
    </row>
    <row r="58" spans="1:13" x14ac:dyDescent="0.25">
      <c r="A58" s="319">
        <v>6</v>
      </c>
      <c r="B58" s="349" t="s">
        <v>94</v>
      </c>
      <c r="C58" s="382" t="s">
        <v>4</v>
      </c>
      <c r="D58" s="383">
        <v>310</v>
      </c>
      <c r="E58" s="384">
        <f>D58/600</f>
        <v>0.51666666666666672</v>
      </c>
      <c r="F58" s="385">
        <f t="shared" si="18"/>
        <v>160.16666666666669</v>
      </c>
      <c r="G58" s="386">
        <v>25</v>
      </c>
      <c r="H58" s="387">
        <f>G58/300</f>
        <v>8.3333333333333329E-2</v>
      </c>
      <c r="I58" s="385">
        <f t="shared" si="19"/>
        <v>2.083333333333333</v>
      </c>
      <c r="J58" s="388">
        <v>20</v>
      </c>
      <c r="K58" s="387">
        <f>J58/300</f>
        <v>6.6666666666666666E-2</v>
      </c>
      <c r="L58" s="389">
        <f t="shared" si="20"/>
        <v>1.3333333333333333</v>
      </c>
      <c r="M58" s="322">
        <f t="shared" si="21"/>
        <v>163.58333333333337</v>
      </c>
    </row>
    <row r="59" spans="1:13" ht="15.75" thickBot="1" x14ac:dyDescent="0.3">
      <c r="A59" s="139">
        <v>7</v>
      </c>
      <c r="B59" s="244" t="s">
        <v>9</v>
      </c>
      <c r="C59" s="291" t="s">
        <v>23</v>
      </c>
      <c r="D59" s="312">
        <v>175</v>
      </c>
      <c r="E59" s="39">
        <f>D59/300</f>
        <v>0.58333333333333337</v>
      </c>
      <c r="F59" s="40">
        <f t="shared" si="18"/>
        <v>102.08333333333334</v>
      </c>
      <c r="G59" s="312">
        <v>80</v>
      </c>
      <c r="H59" s="39">
        <f>G59/300</f>
        <v>0.26666666666666666</v>
      </c>
      <c r="I59" s="40">
        <f t="shared" si="19"/>
        <v>21.333333333333332</v>
      </c>
      <c r="J59" s="315">
        <v>70</v>
      </c>
      <c r="K59" s="39">
        <f>J59/600</f>
        <v>0.11666666666666667</v>
      </c>
      <c r="L59" s="314">
        <f t="shared" si="20"/>
        <v>8.1666666666666661</v>
      </c>
      <c r="M59" s="285">
        <f t="shared" si="21"/>
        <v>131.58333333333334</v>
      </c>
    </row>
  </sheetData>
  <sortState ref="A53:M59">
    <sortCondition descending="1" ref="M53:M59"/>
  </sortState>
  <mergeCells count="57">
    <mergeCell ref="B38:D38"/>
    <mergeCell ref="B49:D49"/>
    <mergeCell ref="H5:H7"/>
    <mergeCell ref="G5:G7"/>
    <mergeCell ref="F5:F7"/>
    <mergeCell ref="E5:E7"/>
    <mergeCell ref="D5:D7"/>
    <mergeCell ref="C5:C7"/>
    <mergeCell ref="B5:B7"/>
    <mergeCell ref="G39:G41"/>
    <mergeCell ref="F39:F41"/>
    <mergeCell ref="E39:E41"/>
    <mergeCell ref="B22:D22"/>
    <mergeCell ref="K5:K7"/>
    <mergeCell ref="J5:J7"/>
    <mergeCell ref="I5:I7"/>
    <mergeCell ref="F23:F25"/>
    <mergeCell ref="E23:E25"/>
    <mergeCell ref="B4:D4"/>
    <mergeCell ref="C2:L2"/>
    <mergeCell ref="A5:A7"/>
    <mergeCell ref="M23:M25"/>
    <mergeCell ref="L23:L25"/>
    <mergeCell ref="K23:K25"/>
    <mergeCell ref="J23:J25"/>
    <mergeCell ref="I23:I25"/>
    <mergeCell ref="H23:H25"/>
    <mergeCell ref="G23:G25"/>
    <mergeCell ref="D23:D25"/>
    <mergeCell ref="C23:C25"/>
    <mergeCell ref="B23:B25"/>
    <mergeCell ref="A23:A25"/>
    <mergeCell ref="M5:M7"/>
    <mergeCell ref="L5:L7"/>
    <mergeCell ref="M39:M41"/>
    <mergeCell ref="L39:L41"/>
    <mergeCell ref="K39:K41"/>
    <mergeCell ref="J39:J41"/>
    <mergeCell ref="I39:I41"/>
    <mergeCell ref="H50:H52"/>
    <mergeCell ref="H39:H41"/>
    <mergeCell ref="G50:G52"/>
    <mergeCell ref="F50:F52"/>
    <mergeCell ref="E50:E52"/>
    <mergeCell ref="M50:M52"/>
    <mergeCell ref="L50:L52"/>
    <mergeCell ref="K50:K52"/>
    <mergeCell ref="J50:J52"/>
    <mergeCell ref="I50:I52"/>
    <mergeCell ref="A50:A52"/>
    <mergeCell ref="D39:D41"/>
    <mergeCell ref="C39:C41"/>
    <mergeCell ref="B39:B41"/>
    <mergeCell ref="A39:A41"/>
    <mergeCell ref="C50:C52"/>
    <mergeCell ref="B50:B52"/>
    <mergeCell ref="D50:D5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topLeftCell="A31" zoomScale="70" zoomScaleNormal="70" workbookViewId="0">
      <selection activeCell="C2" sqref="C2:L2"/>
    </sheetView>
  </sheetViews>
  <sheetFormatPr defaultRowHeight="15" x14ac:dyDescent="0.25"/>
  <cols>
    <col min="1" max="1" width="3.140625" bestFit="1" customWidth="1"/>
    <col min="2" max="2" width="25" bestFit="1" customWidth="1"/>
    <col min="3" max="3" width="31.7109375" customWidth="1"/>
    <col min="4" max="12" width="9.85546875" customWidth="1"/>
    <col min="13" max="13" width="28.42578125" customWidth="1"/>
  </cols>
  <sheetData>
    <row r="1" spans="1:13" ht="15.75" thickBot="1" x14ac:dyDescent="0.3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9.5" thickBot="1" x14ac:dyDescent="0.35">
      <c r="A2" s="49"/>
      <c r="B2" s="50"/>
      <c r="C2" s="414" t="s">
        <v>65</v>
      </c>
      <c r="D2" s="415"/>
      <c r="E2" s="415"/>
      <c r="F2" s="415"/>
      <c r="G2" s="415"/>
      <c r="H2" s="415"/>
      <c r="I2" s="415"/>
      <c r="J2" s="415"/>
      <c r="K2" s="415"/>
      <c r="L2" s="416"/>
      <c r="M2" s="52"/>
    </row>
    <row r="3" spans="1:13" ht="19.5" thickBot="1" x14ac:dyDescent="0.35">
      <c r="A3" s="49"/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9.5" thickBot="1" x14ac:dyDescent="0.35">
      <c r="A4" s="49"/>
      <c r="B4" s="417" t="s">
        <v>64</v>
      </c>
      <c r="C4" s="418"/>
      <c r="D4" s="419"/>
      <c r="E4" s="50"/>
      <c r="F4" s="51" t="s">
        <v>47</v>
      </c>
      <c r="G4" s="51"/>
      <c r="H4" s="51"/>
      <c r="I4" s="51"/>
      <c r="J4" s="51"/>
      <c r="K4" s="51"/>
      <c r="L4" s="51"/>
      <c r="M4" s="51"/>
    </row>
    <row r="5" spans="1:13" x14ac:dyDescent="0.25">
      <c r="A5" s="393" t="s">
        <v>0</v>
      </c>
      <c r="B5" s="390" t="s">
        <v>1</v>
      </c>
      <c r="C5" s="390" t="s">
        <v>2</v>
      </c>
      <c r="D5" s="390" t="s">
        <v>51</v>
      </c>
      <c r="E5" s="390" t="s">
        <v>49</v>
      </c>
      <c r="F5" s="402" t="s">
        <v>50</v>
      </c>
      <c r="G5" s="390" t="s">
        <v>52</v>
      </c>
      <c r="H5" s="390" t="s">
        <v>49</v>
      </c>
      <c r="I5" s="402" t="s">
        <v>50</v>
      </c>
      <c r="J5" s="390" t="s">
        <v>56</v>
      </c>
      <c r="K5" s="390" t="s">
        <v>49</v>
      </c>
      <c r="L5" s="402" t="s">
        <v>50</v>
      </c>
      <c r="M5" s="402" t="s">
        <v>53</v>
      </c>
    </row>
    <row r="6" spans="1:13" x14ac:dyDescent="0.25">
      <c r="A6" s="394"/>
      <c r="B6" s="391"/>
      <c r="C6" s="391"/>
      <c r="D6" s="391"/>
      <c r="E6" s="391"/>
      <c r="F6" s="403"/>
      <c r="G6" s="391"/>
      <c r="H6" s="391"/>
      <c r="I6" s="403"/>
      <c r="J6" s="391"/>
      <c r="K6" s="391"/>
      <c r="L6" s="403"/>
      <c r="M6" s="403"/>
    </row>
    <row r="7" spans="1:13" ht="15.75" thickBot="1" x14ac:dyDescent="0.3">
      <c r="A7" s="395"/>
      <c r="B7" s="392"/>
      <c r="C7" s="392"/>
      <c r="D7" s="392"/>
      <c r="E7" s="392"/>
      <c r="F7" s="404"/>
      <c r="G7" s="392"/>
      <c r="H7" s="392"/>
      <c r="I7" s="404"/>
      <c r="J7" s="392"/>
      <c r="K7" s="392"/>
      <c r="L7" s="404"/>
      <c r="M7" s="404"/>
    </row>
    <row r="8" spans="1:13" x14ac:dyDescent="0.25">
      <c r="A8" s="76">
        <v>1</v>
      </c>
      <c r="B8" s="99" t="s">
        <v>57</v>
      </c>
      <c r="C8" s="103" t="s">
        <v>55</v>
      </c>
      <c r="D8" s="134">
        <v>505</v>
      </c>
      <c r="E8" s="179">
        <f t="shared" ref="E8:E16" si="0">D8/600</f>
        <v>0.84166666666666667</v>
      </c>
      <c r="F8" s="187">
        <f t="shared" ref="F8:F29" si="1">E8*D8</f>
        <v>425.04166666666669</v>
      </c>
      <c r="G8" s="61">
        <v>395</v>
      </c>
      <c r="H8" s="179">
        <f>G8/600</f>
        <v>0.65833333333333333</v>
      </c>
      <c r="I8" s="194">
        <f t="shared" ref="I8:I29" si="2">H8*G8</f>
        <v>260.04166666666669</v>
      </c>
      <c r="J8" s="154">
        <v>300</v>
      </c>
      <c r="K8" s="179">
        <f>J8/600</f>
        <v>0.5</v>
      </c>
      <c r="L8" s="187">
        <f t="shared" ref="L8:L28" si="3">K8*J8</f>
        <v>150</v>
      </c>
      <c r="M8" s="109">
        <f t="shared" ref="M8:M29" si="4">F8+I8+L8</f>
        <v>835.08333333333337</v>
      </c>
    </row>
    <row r="9" spans="1:13" x14ac:dyDescent="0.25">
      <c r="A9" s="75">
        <v>2</v>
      </c>
      <c r="B9" s="57" t="s">
        <v>26</v>
      </c>
      <c r="C9" s="58" t="s">
        <v>27</v>
      </c>
      <c r="D9" s="133">
        <v>470</v>
      </c>
      <c r="E9" s="180">
        <f t="shared" si="0"/>
        <v>0.78333333333333333</v>
      </c>
      <c r="F9" s="188">
        <f t="shared" si="1"/>
        <v>368.16666666666669</v>
      </c>
      <c r="G9" s="62">
        <v>355</v>
      </c>
      <c r="H9" s="180">
        <f>G9/600</f>
        <v>0.59166666666666667</v>
      </c>
      <c r="I9" s="195">
        <f t="shared" si="2"/>
        <v>210.04166666666666</v>
      </c>
      <c r="J9" s="155">
        <v>310</v>
      </c>
      <c r="K9" s="180">
        <f>J9/600</f>
        <v>0.51666666666666672</v>
      </c>
      <c r="L9" s="188">
        <f t="shared" si="3"/>
        <v>160.16666666666669</v>
      </c>
      <c r="M9" s="110">
        <f t="shared" si="4"/>
        <v>738.375</v>
      </c>
    </row>
    <row r="10" spans="1:13" x14ac:dyDescent="0.25">
      <c r="A10" s="75">
        <v>3</v>
      </c>
      <c r="B10" s="57" t="s">
        <v>29</v>
      </c>
      <c r="C10" s="57" t="s">
        <v>4</v>
      </c>
      <c r="D10" s="133">
        <v>360</v>
      </c>
      <c r="E10" s="180">
        <f t="shared" si="0"/>
        <v>0.6</v>
      </c>
      <c r="F10" s="188">
        <f t="shared" si="1"/>
        <v>216</v>
      </c>
      <c r="G10" s="62">
        <v>410</v>
      </c>
      <c r="H10" s="180">
        <f>G10/600</f>
        <v>0.68333333333333335</v>
      </c>
      <c r="I10" s="195">
        <f t="shared" si="2"/>
        <v>280.16666666666669</v>
      </c>
      <c r="J10" s="91">
        <v>60</v>
      </c>
      <c r="K10" s="180">
        <f>J10/300</f>
        <v>0.2</v>
      </c>
      <c r="L10" s="188">
        <f t="shared" si="3"/>
        <v>12</v>
      </c>
      <c r="M10" s="110">
        <f t="shared" si="4"/>
        <v>508.16666666666669</v>
      </c>
    </row>
    <row r="11" spans="1:13" x14ac:dyDescent="0.25">
      <c r="A11" s="75">
        <v>4</v>
      </c>
      <c r="B11" s="57" t="s">
        <v>24</v>
      </c>
      <c r="C11" s="57" t="s">
        <v>4</v>
      </c>
      <c r="D11" s="133">
        <v>450</v>
      </c>
      <c r="E11" s="180">
        <f t="shared" si="0"/>
        <v>0.75</v>
      </c>
      <c r="F11" s="188">
        <f t="shared" si="1"/>
        <v>337.5</v>
      </c>
      <c r="G11" s="105">
        <v>105</v>
      </c>
      <c r="H11" s="185">
        <f>G11/300</f>
        <v>0.35</v>
      </c>
      <c r="I11" s="195">
        <f t="shared" si="2"/>
        <v>36.75</v>
      </c>
      <c r="J11" s="155">
        <v>240</v>
      </c>
      <c r="K11" s="185">
        <f>J11/600</f>
        <v>0.4</v>
      </c>
      <c r="L11" s="188">
        <f t="shared" si="3"/>
        <v>96</v>
      </c>
      <c r="M11" s="110">
        <f t="shared" si="4"/>
        <v>470.25</v>
      </c>
    </row>
    <row r="12" spans="1:13" x14ac:dyDescent="0.25">
      <c r="A12" s="75">
        <v>5</v>
      </c>
      <c r="B12" s="57" t="s">
        <v>38</v>
      </c>
      <c r="C12" s="58" t="s">
        <v>69</v>
      </c>
      <c r="D12" s="133">
        <v>375</v>
      </c>
      <c r="E12" s="180">
        <f t="shared" si="0"/>
        <v>0.625</v>
      </c>
      <c r="F12" s="188">
        <f t="shared" si="1"/>
        <v>234.375</v>
      </c>
      <c r="G12" s="62">
        <v>285</v>
      </c>
      <c r="H12" s="185">
        <f>G12/600</f>
        <v>0.47499999999999998</v>
      </c>
      <c r="I12" s="195">
        <f t="shared" si="2"/>
        <v>135.375</v>
      </c>
      <c r="J12" s="155">
        <v>200</v>
      </c>
      <c r="K12" s="185">
        <f>J12/600</f>
        <v>0.33333333333333331</v>
      </c>
      <c r="L12" s="188">
        <f t="shared" si="3"/>
        <v>66.666666666666657</v>
      </c>
      <c r="M12" s="110">
        <f t="shared" si="4"/>
        <v>436.41666666666663</v>
      </c>
    </row>
    <row r="13" spans="1:13" x14ac:dyDescent="0.25">
      <c r="A13" s="75">
        <v>6</v>
      </c>
      <c r="B13" s="57" t="s">
        <v>35</v>
      </c>
      <c r="C13" s="58" t="s">
        <v>71</v>
      </c>
      <c r="D13" s="133">
        <v>440</v>
      </c>
      <c r="E13" s="180">
        <f t="shared" si="0"/>
        <v>0.73333333333333328</v>
      </c>
      <c r="F13" s="188">
        <f t="shared" si="1"/>
        <v>322.66666666666663</v>
      </c>
      <c r="G13" s="62">
        <v>255</v>
      </c>
      <c r="H13" s="185">
        <f>G13/600</f>
        <v>0.42499999999999999</v>
      </c>
      <c r="I13" s="195">
        <f t="shared" si="2"/>
        <v>108.375</v>
      </c>
      <c r="J13" s="91">
        <v>10</v>
      </c>
      <c r="K13" s="185">
        <f>J13/300</f>
        <v>3.3333333333333333E-2</v>
      </c>
      <c r="L13" s="188">
        <f t="shared" si="3"/>
        <v>0.33333333333333331</v>
      </c>
      <c r="M13" s="110">
        <f t="shared" si="4"/>
        <v>431.37499999999994</v>
      </c>
    </row>
    <row r="14" spans="1:13" x14ac:dyDescent="0.25">
      <c r="A14" s="75">
        <v>7</v>
      </c>
      <c r="B14" s="57" t="s">
        <v>46</v>
      </c>
      <c r="C14" s="58" t="s">
        <v>18</v>
      </c>
      <c r="D14" s="133">
        <v>450</v>
      </c>
      <c r="E14" s="180">
        <f t="shared" si="0"/>
        <v>0.75</v>
      </c>
      <c r="F14" s="188">
        <f t="shared" si="1"/>
        <v>337.5</v>
      </c>
      <c r="G14" s="41">
        <v>120</v>
      </c>
      <c r="H14" s="185">
        <f>G14/300</f>
        <v>0.4</v>
      </c>
      <c r="I14" s="195">
        <f t="shared" si="2"/>
        <v>48</v>
      </c>
      <c r="J14" s="91">
        <v>60</v>
      </c>
      <c r="K14" s="185">
        <f>J14/300</f>
        <v>0.2</v>
      </c>
      <c r="L14" s="188">
        <f t="shared" si="3"/>
        <v>12</v>
      </c>
      <c r="M14" s="110">
        <f t="shared" si="4"/>
        <v>397.5</v>
      </c>
    </row>
    <row r="15" spans="1:13" x14ac:dyDescent="0.25">
      <c r="A15" s="75">
        <v>8</v>
      </c>
      <c r="B15" s="57" t="s">
        <v>34</v>
      </c>
      <c r="C15" s="53" t="s">
        <v>4</v>
      </c>
      <c r="D15" s="133">
        <v>395</v>
      </c>
      <c r="E15" s="180">
        <f t="shared" si="0"/>
        <v>0.65833333333333333</v>
      </c>
      <c r="F15" s="188">
        <f t="shared" si="1"/>
        <v>260.04166666666669</v>
      </c>
      <c r="G15" s="152">
        <v>235</v>
      </c>
      <c r="H15" s="185">
        <f>G15/600</f>
        <v>0.39166666666666666</v>
      </c>
      <c r="I15" s="195">
        <f t="shared" si="2"/>
        <v>92.041666666666671</v>
      </c>
      <c r="J15" s="155">
        <v>95</v>
      </c>
      <c r="K15" s="185">
        <f>J15/600</f>
        <v>0.15833333333333333</v>
      </c>
      <c r="L15" s="188">
        <f t="shared" si="3"/>
        <v>15.041666666666666</v>
      </c>
      <c r="M15" s="110">
        <f t="shared" si="4"/>
        <v>367.12500000000006</v>
      </c>
    </row>
    <row r="16" spans="1:13" x14ac:dyDescent="0.25">
      <c r="A16" s="75">
        <v>9</v>
      </c>
      <c r="B16" s="57" t="s">
        <v>32</v>
      </c>
      <c r="C16" s="58" t="s">
        <v>33</v>
      </c>
      <c r="D16" s="133">
        <v>415</v>
      </c>
      <c r="E16" s="180">
        <f t="shared" si="0"/>
        <v>0.69166666666666665</v>
      </c>
      <c r="F16" s="188">
        <f t="shared" si="1"/>
        <v>287.04166666666669</v>
      </c>
      <c r="G16" s="105">
        <v>95</v>
      </c>
      <c r="H16" s="185">
        <f>G16/300</f>
        <v>0.31666666666666665</v>
      </c>
      <c r="I16" s="195">
        <f t="shared" si="2"/>
        <v>30.083333333333332</v>
      </c>
      <c r="J16" s="155">
        <v>95</v>
      </c>
      <c r="K16" s="185">
        <f>J16/600</f>
        <v>0.15833333333333333</v>
      </c>
      <c r="L16" s="188">
        <f t="shared" si="3"/>
        <v>15.041666666666666</v>
      </c>
      <c r="M16" s="110">
        <f t="shared" si="4"/>
        <v>332.16666666666669</v>
      </c>
    </row>
    <row r="17" spans="1:13" x14ac:dyDescent="0.25">
      <c r="A17" s="75">
        <v>10</v>
      </c>
      <c r="B17" s="57" t="s">
        <v>25</v>
      </c>
      <c r="C17" s="58" t="s">
        <v>4</v>
      </c>
      <c r="D17" s="149">
        <v>140</v>
      </c>
      <c r="E17" s="180">
        <f>D17/300</f>
        <v>0.46666666666666667</v>
      </c>
      <c r="F17" s="189">
        <f t="shared" si="1"/>
        <v>65.333333333333329</v>
      </c>
      <c r="G17" s="62">
        <v>320</v>
      </c>
      <c r="H17" s="185">
        <f>G17/600</f>
        <v>0.53333333333333333</v>
      </c>
      <c r="I17" s="196">
        <f t="shared" si="2"/>
        <v>170.66666666666666</v>
      </c>
      <c r="J17" s="155">
        <v>205</v>
      </c>
      <c r="K17" s="185">
        <f>J17/600</f>
        <v>0.34166666666666667</v>
      </c>
      <c r="L17" s="189">
        <f t="shared" si="3"/>
        <v>70.041666666666671</v>
      </c>
      <c r="M17" s="110">
        <f t="shared" si="4"/>
        <v>306.04166666666669</v>
      </c>
    </row>
    <row r="18" spans="1:13" x14ac:dyDescent="0.25">
      <c r="A18" s="120">
        <v>11</v>
      </c>
      <c r="B18" s="73" t="s">
        <v>37</v>
      </c>
      <c r="C18" s="92" t="s">
        <v>4</v>
      </c>
      <c r="D18" s="157">
        <v>175</v>
      </c>
      <c r="E18" s="181">
        <f>D18/300</f>
        <v>0.58333333333333337</v>
      </c>
      <c r="F18" s="190">
        <f t="shared" si="1"/>
        <v>102.08333333333334</v>
      </c>
      <c r="G18" s="153">
        <v>230</v>
      </c>
      <c r="H18" s="186">
        <f>G18/600</f>
        <v>0.38333333333333336</v>
      </c>
      <c r="I18" s="197">
        <f t="shared" si="2"/>
        <v>88.166666666666671</v>
      </c>
      <c r="J18" s="156">
        <v>185</v>
      </c>
      <c r="K18" s="186">
        <f>J18/600</f>
        <v>0.30833333333333335</v>
      </c>
      <c r="L18" s="190">
        <f t="shared" si="3"/>
        <v>57.041666666666671</v>
      </c>
      <c r="M18" s="115">
        <f t="shared" si="4"/>
        <v>247.29166666666669</v>
      </c>
    </row>
    <row r="19" spans="1:13" x14ac:dyDescent="0.25">
      <c r="A19" s="74">
        <v>12</v>
      </c>
      <c r="B19" s="158" t="s">
        <v>41</v>
      </c>
      <c r="C19" s="159" t="s">
        <v>70</v>
      </c>
      <c r="D19" s="160">
        <v>330</v>
      </c>
      <c r="E19" s="182">
        <f>D19/600</f>
        <v>0.55000000000000004</v>
      </c>
      <c r="F19" s="191">
        <f t="shared" si="1"/>
        <v>181.50000000000003</v>
      </c>
      <c r="G19" s="161">
        <v>120</v>
      </c>
      <c r="H19" s="183">
        <f>G19/300</f>
        <v>0.4</v>
      </c>
      <c r="I19" s="191">
        <f t="shared" si="2"/>
        <v>48</v>
      </c>
      <c r="J19" s="162">
        <v>65</v>
      </c>
      <c r="K19" s="183">
        <f>J19/300</f>
        <v>0.21666666666666667</v>
      </c>
      <c r="L19" s="191">
        <f t="shared" si="3"/>
        <v>14.083333333333334</v>
      </c>
      <c r="M19" s="163">
        <f t="shared" si="4"/>
        <v>243.58333333333337</v>
      </c>
    </row>
    <row r="20" spans="1:13" x14ac:dyDescent="0.25">
      <c r="A20" s="120">
        <v>13</v>
      </c>
      <c r="B20" s="100" t="s">
        <v>44</v>
      </c>
      <c r="C20" s="93" t="s">
        <v>4</v>
      </c>
      <c r="D20" s="122">
        <v>170</v>
      </c>
      <c r="E20" s="181">
        <f t="shared" ref="E20:E29" si="5">D20/300</f>
        <v>0.56666666666666665</v>
      </c>
      <c r="F20" s="190">
        <f t="shared" si="1"/>
        <v>96.333333333333329</v>
      </c>
      <c r="G20" s="153">
        <v>235</v>
      </c>
      <c r="H20" s="186">
        <f>G20/600</f>
        <v>0.39166666666666666</v>
      </c>
      <c r="I20" s="190">
        <f t="shared" si="2"/>
        <v>92.041666666666671</v>
      </c>
      <c r="J20" s="153">
        <v>105</v>
      </c>
      <c r="K20" s="186">
        <f>J20/600</f>
        <v>0.17499999999999999</v>
      </c>
      <c r="L20" s="190">
        <f t="shared" si="3"/>
        <v>18.375</v>
      </c>
      <c r="M20" s="115">
        <f t="shared" si="4"/>
        <v>206.75</v>
      </c>
    </row>
    <row r="21" spans="1:13" x14ac:dyDescent="0.25">
      <c r="A21" s="164">
        <v>14</v>
      </c>
      <c r="B21" s="165" t="s">
        <v>30</v>
      </c>
      <c r="C21" s="166" t="s">
        <v>4</v>
      </c>
      <c r="D21" s="162">
        <v>105</v>
      </c>
      <c r="E21" s="182">
        <f t="shared" si="5"/>
        <v>0.35</v>
      </c>
      <c r="F21" s="191">
        <f t="shared" si="1"/>
        <v>36.75</v>
      </c>
      <c r="G21" s="160">
        <v>275</v>
      </c>
      <c r="H21" s="183">
        <f>G21/600</f>
        <v>0.45833333333333331</v>
      </c>
      <c r="I21" s="191">
        <f t="shared" si="2"/>
        <v>126.04166666666666</v>
      </c>
      <c r="J21" s="160">
        <v>85</v>
      </c>
      <c r="K21" s="183">
        <f>J21/600</f>
        <v>0.14166666666666666</v>
      </c>
      <c r="L21" s="191">
        <f t="shared" si="3"/>
        <v>12.041666666666666</v>
      </c>
      <c r="M21" s="163">
        <f t="shared" si="4"/>
        <v>174.83333333333331</v>
      </c>
    </row>
    <row r="22" spans="1:13" x14ac:dyDescent="0.25">
      <c r="A22" s="94">
        <v>15</v>
      </c>
      <c r="B22" s="100" t="s">
        <v>28</v>
      </c>
      <c r="C22" s="98" t="s">
        <v>4</v>
      </c>
      <c r="D22" s="67">
        <v>150</v>
      </c>
      <c r="E22" s="181">
        <f t="shared" si="5"/>
        <v>0.5</v>
      </c>
      <c r="F22" s="192">
        <f t="shared" si="1"/>
        <v>75</v>
      </c>
      <c r="G22" s="67">
        <v>110</v>
      </c>
      <c r="H22" s="15">
        <f t="shared" ref="H22:H29" si="6">G22/300</f>
        <v>0.36666666666666664</v>
      </c>
      <c r="I22" s="192">
        <f t="shared" si="2"/>
        <v>40.333333333333329</v>
      </c>
      <c r="J22" s="67">
        <v>70</v>
      </c>
      <c r="K22" s="15">
        <f t="shared" ref="K22:K29" si="7">J22/300</f>
        <v>0.23333333333333334</v>
      </c>
      <c r="L22" s="192">
        <f t="shared" si="3"/>
        <v>16.333333333333332</v>
      </c>
      <c r="M22" s="114">
        <f t="shared" si="4"/>
        <v>131.66666666666666</v>
      </c>
    </row>
    <row r="23" spans="1:13" x14ac:dyDescent="0.25">
      <c r="A23" s="167">
        <v>16</v>
      </c>
      <c r="B23" s="158" t="s">
        <v>36</v>
      </c>
      <c r="C23" s="159" t="s">
        <v>17</v>
      </c>
      <c r="D23" s="162">
        <v>180</v>
      </c>
      <c r="E23" s="183">
        <f t="shared" si="5"/>
        <v>0.6</v>
      </c>
      <c r="F23" s="191">
        <f t="shared" si="1"/>
        <v>108</v>
      </c>
      <c r="G23" s="162">
        <v>65</v>
      </c>
      <c r="H23" s="183">
        <f t="shared" si="6"/>
        <v>0.21666666666666667</v>
      </c>
      <c r="I23" s="191">
        <f t="shared" si="2"/>
        <v>14.083333333333334</v>
      </c>
      <c r="J23" s="162">
        <v>25</v>
      </c>
      <c r="K23" s="183">
        <f t="shared" si="7"/>
        <v>8.3333333333333329E-2</v>
      </c>
      <c r="L23" s="191">
        <f t="shared" si="3"/>
        <v>2.083333333333333</v>
      </c>
      <c r="M23" s="163">
        <f t="shared" si="4"/>
        <v>124.16666666666666</v>
      </c>
    </row>
    <row r="24" spans="1:13" x14ac:dyDescent="0.25">
      <c r="A24" s="94">
        <v>17</v>
      </c>
      <c r="B24" s="100" t="s">
        <v>72</v>
      </c>
      <c r="C24" s="93" t="s">
        <v>55</v>
      </c>
      <c r="D24" s="67">
        <v>125</v>
      </c>
      <c r="E24" s="15">
        <f t="shared" si="5"/>
        <v>0.41666666666666669</v>
      </c>
      <c r="F24" s="192">
        <f t="shared" si="1"/>
        <v>52.083333333333336</v>
      </c>
      <c r="G24" s="68">
        <v>100</v>
      </c>
      <c r="H24" s="15">
        <f t="shared" si="6"/>
        <v>0.33333333333333331</v>
      </c>
      <c r="I24" s="192">
        <f t="shared" si="2"/>
        <v>33.333333333333329</v>
      </c>
      <c r="J24" s="67">
        <v>70</v>
      </c>
      <c r="K24" s="15">
        <f t="shared" si="7"/>
        <v>0.23333333333333334</v>
      </c>
      <c r="L24" s="192">
        <f t="shared" si="3"/>
        <v>16.333333333333332</v>
      </c>
      <c r="M24" s="114">
        <f t="shared" si="4"/>
        <v>101.74999999999999</v>
      </c>
    </row>
    <row r="25" spans="1:13" x14ac:dyDescent="0.25">
      <c r="A25" s="167">
        <v>18</v>
      </c>
      <c r="B25" s="158" t="s">
        <v>40</v>
      </c>
      <c r="C25" s="159" t="s">
        <v>19</v>
      </c>
      <c r="D25" s="162">
        <v>155</v>
      </c>
      <c r="E25" s="183">
        <f t="shared" si="5"/>
        <v>0.51666666666666672</v>
      </c>
      <c r="F25" s="191">
        <f t="shared" si="1"/>
        <v>80.083333333333343</v>
      </c>
      <c r="G25" s="161">
        <v>45</v>
      </c>
      <c r="H25" s="183">
        <f t="shared" si="6"/>
        <v>0.15</v>
      </c>
      <c r="I25" s="191">
        <f t="shared" si="2"/>
        <v>6.75</v>
      </c>
      <c r="J25" s="162">
        <v>25</v>
      </c>
      <c r="K25" s="183">
        <f t="shared" si="7"/>
        <v>8.3333333333333329E-2</v>
      </c>
      <c r="L25" s="191">
        <f t="shared" si="3"/>
        <v>2.083333333333333</v>
      </c>
      <c r="M25" s="163">
        <f t="shared" si="4"/>
        <v>88.916666666666671</v>
      </c>
    </row>
    <row r="26" spans="1:13" x14ac:dyDescent="0.25">
      <c r="A26" s="94">
        <v>19</v>
      </c>
      <c r="B26" s="100" t="s">
        <v>42</v>
      </c>
      <c r="C26" s="93" t="s">
        <v>4</v>
      </c>
      <c r="D26" s="67">
        <v>140</v>
      </c>
      <c r="E26" s="15">
        <f t="shared" si="5"/>
        <v>0.46666666666666667</v>
      </c>
      <c r="F26" s="192">
        <f t="shared" si="1"/>
        <v>65.333333333333329</v>
      </c>
      <c r="G26" s="68">
        <v>80</v>
      </c>
      <c r="H26" s="15">
        <f t="shared" si="6"/>
        <v>0.26666666666666666</v>
      </c>
      <c r="I26" s="192">
        <f t="shared" si="2"/>
        <v>21.333333333333332</v>
      </c>
      <c r="J26" s="67">
        <v>10</v>
      </c>
      <c r="K26" s="15">
        <f t="shared" si="7"/>
        <v>3.3333333333333333E-2</v>
      </c>
      <c r="L26" s="192">
        <f t="shared" si="3"/>
        <v>0.33333333333333331</v>
      </c>
      <c r="M26" s="114">
        <f t="shared" si="4"/>
        <v>86.999999999999986</v>
      </c>
    </row>
    <row r="27" spans="1:13" x14ac:dyDescent="0.25">
      <c r="A27" s="167">
        <v>20</v>
      </c>
      <c r="B27" s="158" t="s">
        <v>73</v>
      </c>
      <c r="C27" s="159" t="s">
        <v>67</v>
      </c>
      <c r="D27" s="162">
        <v>105</v>
      </c>
      <c r="E27" s="183">
        <f t="shared" si="5"/>
        <v>0.35</v>
      </c>
      <c r="F27" s="191">
        <f t="shared" si="1"/>
        <v>36.75</v>
      </c>
      <c r="G27" s="161">
        <v>85</v>
      </c>
      <c r="H27" s="183">
        <f t="shared" si="6"/>
        <v>0.28333333333333333</v>
      </c>
      <c r="I27" s="191">
        <f t="shared" si="2"/>
        <v>24.083333333333332</v>
      </c>
      <c r="J27" s="162">
        <v>0</v>
      </c>
      <c r="K27" s="183">
        <f t="shared" si="7"/>
        <v>0</v>
      </c>
      <c r="L27" s="191">
        <f t="shared" si="3"/>
        <v>0</v>
      </c>
      <c r="M27" s="163">
        <f t="shared" si="4"/>
        <v>60.833333333333329</v>
      </c>
    </row>
    <row r="28" spans="1:13" x14ac:dyDescent="0.25">
      <c r="A28" s="94">
        <v>21</v>
      </c>
      <c r="B28" s="100" t="s">
        <v>75</v>
      </c>
      <c r="C28" s="93" t="s">
        <v>4</v>
      </c>
      <c r="D28" s="67">
        <v>80</v>
      </c>
      <c r="E28" s="15">
        <f t="shared" si="5"/>
        <v>0.26666666666666666</v>
      </c>
      <c r="F28" s="192">
        <f t="shared" si="1"/>
        <v>21.333333333333332</v>
      </c>
      <c r="G28" s="68">
        <v>15</v>
      </c>
      <c r="H28" s="15">
        <f t="shared" si="6"/>
        <v>0.05</v>
      </c>
      <c r="I28" s="192">
        <f t="shared" si="2"/>
        <v>0.75</v>
      </c>
      <c r="J28" s="67">
        <v>10</v>
      </c>
      <c r="K28" s="15">
        <f t="shared" si="7"/>
        <v>3.3333333333333333E-2</v>
      </c>
      <c r="L28" s="192">
        <f t="shared" si="3"/>
        <v>0.33333333333333331</v>
      </c>
      <c r="M28" s="114">
        <f t="shared" si="4"/>
        <v>22.416666666666664</v>
      </c>
    </row>
    <row r="29" spans="1:13" ht="15.75" thickBot="1" x14ac:dyDescent="0.3">
      <c r="A29" s="168">
        <v>22</v>
      </c>
      <c r="B29" s="169" t="s">
        <v>74</v>
      </c>
      <c r="C29" s="170" t="s">
        <v>17</v>
      </c>
      <c r="D29" s="171">
        <v>80</v>
      </c>
      <c r="E29" s="184">
        <f t="shared" si="5"/>
        <v>0.26666666666666666</v>
      </c>
      <c r="F29" s="193">
        <f t="shared" si="1"/>
        <v>21.333333333333332</v>
      </c>
      <c r="G29" s="172">
        <v>45</v>
      </c>
      <c r="H29" s="184">
        <f t="shared" si="6"/>
        <v>0.15</v>
      </c>
      <c r="I29" s="193">
        <f t="shared" si="2"/>
        <v>6.75</v>
      </c>
      <c r="J29" s="171">
        <v>-55</v>
      </c>
      <c r="K29" s="184">
        <f t="shared" si="7"/>
        <v>-0.18333333333333332</v>
      </c>
      <c r="L29" s="193">
        <f>K29*55</f>
        <v>-10.083333333333332</v>
      </c>
      <c r="M29" s="173">
        <f t="shared" si="4"/>
        <v>18</v>
      </c>
    </row>
    <row r="30" spans="1:13" ht="15.75" thickBot="1" x14ac:dyDescent="0.3">
      <c r="A30" s="123"/>
      <c r="B30" s="124"/>
      <c r="C30" s="135"/>
      <c r="D30" s="136"/>
      <c r="E30" s="137"/>
      <c r="F30" s="137"/>
      <c r="G30" s="136"/>
      <c r="H30" s="137"/>
      <c r="I30" s="137"/>
      <c r="J30" s="138"/>
      <c r="K30" s="137"/>
      <c r="L30" s="137"/>
      <c r="M30" s="127"/>
    </row>
    <row r="31" spans="1:13" ht="19.5" thickBot="1" x14ac:dyDescent="0.35">
      <c r="A31" s="49"/>
      <c r="B31" s="417" t="s">
        <v>77</v>
      </c>
      <c r="C31" s="418"/>
      <c r="D31" s="419"/>
      <c r="E31" s="50"/>
      <c r="F31" s="51" t="s">
        <v>47</v>
      </c>
      <c r="G31" s="51"/>
      <c r="H31" s="51"/>
      <c r="I31" s="51"/>
      <c r="J31" s="51"/>
      <c r="K31" s="51"/>
      <c r="L31" s="51"/>
      <c r="M31" s="51"/>
    </row>
    <row r="32" spans="1:13" x14ac:dyDescent="0.25">
      <c r="A32" s="393" t="s">
        <v>0</v>
      </c>
      <c r="B32" s="390" t="s">
        <v>1</v>
      </c>
      <c r="C32" s="390" t="s">
        <v>2</v>
      </c>
      <c r="D32" s="390" t="s">
        <v>51</v>
      </c>
      <c r="E32" s="390" t="s">
        <v>49</v>
      </c>
      <c r="F32" s="402" t="s">
        <v>50</v>
      </c>
      <c r="G32" s="390" t="s">
        <v>52</v>
      </c>
      <c r="H32" s="390" t="s">
        <v>49</v>
      </c>
      <c r="I32" s="402" t="s">
        <v>50</v>
      </c>
      <c r="J32" s="390" t="s">
        <v>56</v>
      </c>
      <c r="K32" s="390" t="s">
        <v>49</v>
      </c>
      <c r="L32" s="402" t="s">
        <v>50</v>
      </c>
      <c r="M32" s="402" t="s">
        <v>53</v>
      </c>
    </row>
    <row r="33" spans="1:13" x14ac:dyDescent="0.25">
      <c r="A33" s="394"/>
      <c r="B33" s="391"/>
      <c r="C33" s="391"/>
      <c r="D33" s="391"/>
      <c r="E33" s="391"/>
      <c r="F33" s="403"/>
      <c r="G33" s="391"/>
      <c r="H33" s="391"/>
      <c r="I33" s="403"/>
      <c r="J33" s="391"/>
      <c r="K33" s="391"/>
      <c r="L33" s="403"/>
      <c r="M33" s="403"/>
    </row>
    <row r="34" spans="1:13" ht="15.75" thickBot="1" x14ac:dyDescent="0.3">
      <c r="A34" s="395"/>
      <c r="B34" s="392"/>
      <c r="C34" s="392"/>
      <c r="D34" s="392"/>
      <c r="E34" s="392"/>
      <c r="F34" s="404"/>
      <c r="G34" s="392"/>
      <c r="H34" s="392"/>
      <c r="I34" s="404"/>
      <c r="J34" s="392"/>
      <c r="K34" s="392"/>
      <c r="L34" s="404"/>
      <c r="M34" s="404"/>
    </row>
    <row r="35" spans="1:13" x14ac:dyDescent="0.25">
      <c r="A35" s="54">
        <v>1</v>
      </c>
      <c r="B35" s="99" t="s">
        <v>57</v>
      </c>
      <c r="C35" s="95" t="s">
        <v>58</v>
      </c>
      <c r="D35" s="61">
        <v>505</v>
      </c>
      <c r="E35" s="210">
        <f t="shared" ref="E35:E41" si="8">D35/600</f>
        <v>0.84166666666666667</v>
      </c>
      <c r="F35" s="199">
        <f t="shared" ref="F35:F57" si="9">E35*D35</f>
        <v>425.04166666666669</v>
      </c>
      <c r="G35" s="61">
        <v>465</v>
      </c>
      <c r="H35" s="210">
        <f>G35/600</f>
        <v>0.77500000000000002</v>
      </c>
      <c r="I35" s="199">
        <f t="shared" ref="I35:I57" si="10">H35*G35</f>
        <v>360.375</v>
      </c>
      <c r="J35" s="154">
        <v>240</v>
      </c>
      <c r="K35" s="210">
        <f t="shared" ref="K35:K40" si="11">J35/600</f>
        <v>0.4</v>
      </c>
      <c r="L35" s="199">
        <f t="shared" ref="L35:L57" si="12">K35*J35</f>
        <v>96</v>
      </c>
      <c r="M35" s="109">
        <f t="shared" ref="M35:M57" si="13">F35+I35+L35</f>
        <v>881.41666666666674</v>
      </c>
    </row>
    <row r="36" spans="1:13" x14ac:dyDescent="0.25">
      <c r="A36" s="55">
        <v>2</v>
      </c>
      <c r="B36" s="57" t="s">
        <v>26</v>
      </c>
      <c r="C36" s="57" t="s">
        <v>27</v>
      </c>
      <c r="D36" s="62">
        <v>480</v>
      </c>
      <c r="E36" s="212">
        <f t="shared" si="8"/>
        <v>0.8</v>
      </c>
      <c r="F36" s="201">
        <f t="shared" si="9"/>
        <v>384</v>
      </c>
      <c r="G36" s="62">
        <v>360</v>
      </c>
      <c r="H36" s="212">
        <f>G36/600</f>
        <v>0.6</v>
      </c>
      <c r="I36" s="201">
        <f t="shared" si="10"/>
        <v>216</v>
      </c>
      <c r="J36" s="223">
        <v>305</v>
      </c>
      <c r="K36" s="212">
        <f t="shared" si="11"/>
        <v>0.5083333333333333</v>
      </c>
      <c r="L36" s="201">
        <f t="shared" si="12"/>
        <v>155.04166666666666</v>
      </c>
      <c r="M36" s="110">
        <f t="shared" si="13"/>
        <v>755.04166666666663</v>
      </c>
    </row>
    <row r="37" spans="1:13" x14ac:dyDescent="0.25">
      <c r="A37" s="55">
        <v>3</v>
      </c>
      <c r="B37" s="57" t="s">
        <v>24</v>
      </c>
      <c r="C37" s="57" t="s">
        <v>4</v>
      </c>
      <c r="D37" s="65">
        <v>450</v>
      </c>
      <c r="E37" s="212">
        <f t="shared" si="8"/>
        <v>0.75</v>
      </c>
      <c r="F37" s="201">
        <f t="shared" si="9"/>
        <v>337.5</v>
      </c>
      <c r="G37" s="62">
        <v>305</v>
      </c>
      <c r="H37" s="212">
        <f>G37/600</f>
        <v>0.5083333333333333</v>
      </c>
      <c r="I37" s="201">
        <f t="shared" si="10"/>
        <v>155.04166666666666</v>
      </c>
      <c r="J37" s="155">
        <v>215</v>
      </c>
      <c r="K37" s="212">
        <f t="shared" si="11"/>
        <v>0.35833333333333334</v>
      </c>
      <c r="L37" s="201">
        <f t="shared" si="12"/>
        <v>77.041666666666671</v>
      </c>
      <c r="M37" s="110">
        <f t="shared" si="13"/>
        <v>569.58333333333326</v>
      </c>
    </row>
    <row r="38" spans="1:13" x14ac:dyDescent="0.25">
      <c r="A38" s="55">
        <v>4</v>
      </c>
      <c r="B38" s="57" t="s">
        <v>38</v>
      </c>
      <c r="C38" s="53" t="s">
        <v>39</v>
      </c>
      <c r="D38" s="65">
        <v>445</v>
      </c>
      <c r="E38" s="212">
        <f t="shared" si="8"/>
        <v>0.7416666666666667</v>
      </c>
      <c r="F38" s="201">
        <f t="shared" si="9"/>
        <v>330.04166666666669</v>
      </c>
      <c r="G38" s="227">
        <v>100</v>
      </c>
      <c r="H38" s="214">
        <f>G38/300</f>
        <v>0.33333333333333331</v>
      </c>
      <c r="I38" s="201">
        <f t="shared" si="10"/>
        <v>33.333333333333329</v>
      </c>
      <c r="J38" s="155">
        <v>285</v>
      </c>
      <c r="K38" s="214">
        <f t="shared" si="11"/>
        <v>0.47499999999999998</v>
      </c>
      <c r="L38" s="201">
        <f t="shared" si="12"/>
        <v>135.375</v>
      </c>
      <c r="M38" s="110">
        <f t="shared" si="13"/>
        <v>498.75</v>
      </c>
    </row>
    <row r="39" spans="1:13" x14ac:dyDescent="0.25">
      <c r="A39" s="55">
        <v>5</v>
      </c>
      <c r="B39" s="57" t="s">
        <v>37</v>
      </c>
      <c r="C39" s="53" t="s">
        <v>4</v>
      </c>
      <c r="D39" s="65">
        <v>365</v>
      </c>
      <c r="E39" s="212">
        <f t="shared" si="8"/>
        <v>0.60833333333333328</v>
      </c>
      <c r="F39" s="201">
        <f t="shared" si="9"/>
        <v>222.04166666666666</v>
      </c>
      <c r="G39" s="62">
        <v>265</v>
      </c>
      <c r="H39" s="214">
        <f>G39/600</f>
        <v>0.44166666666666665</v>
      </c>
      <c r="I39" s="201">
        <f t="shared" si="10"/>
        <v>117.04166666666666</v>
      </c>
      <c r="J39" s="223">
        <v>215</v>
      </c>
      <c r="K39" s="214">
        <f t="shared" si="11"/>
        <v>0.35833333333333334</v>
      </c>
      <c r="L39" s="201">
        <f t="shared" si="12"/>
        <v>77.041666666666671</v>
      </c>
      <c r="M39" s="110">
        <f t="shared" si="13"/>
        <v>416.125</v>
      </c>
    </row>
    <row r="40" spans="1:13" x14ac:dyDescent="0.25">
      <c r="A40" s="55">
        <v>6</v>
      </c>
      <c r="B40" s="57" t="s">
        <v>46</v>
      </c>
      <c r="C40" s="53" t="s">
        <v>18</v>
      </c>
      <c r="D40" s="65">
        <v>435</v>
      </c>
      <c r="E40" s="212">
        <f t="shared" si="8"/>
        <v>0.72499999999999998</v>
      </c>
      <c r="F40" s="201">
        <f t="shared" si="9"/>
        <v>315.375</v>
      </c>
      <c r="G40" s="227">
        <v>105</v>
      </c>
      <c r="H40" s="214">
        <f>G40/300</f>
        <v>0.35</v>
      </c>
      <c r="I40" s="201">
        <f t="shared" si="10"/>
        <v>36.75</v>
      </c>
      <c r="J40" s="223">
        <v>180</v>
      </c>
      <c r="K40" s="214">
        <f t="shared" si="11"/>
        <v>0.3</v>
      </c>
      <c r="L40" s="201">
        <f t="shared" si="12"/>
        <v>54</v>
      </c>
      <c r="M40" s="110">
        <f t="shared" si="13"/>
        <v>406.125</v>
      </c>
    </row>
    <row r="41" spans="1:13" x14ac:dyDescent="0.25">
      <c r="A41" s="55">
        <v>7</v>
      </c>
      <c r="B41" s="57" t="s">
        <v>35</v>
      </c>
      <c r="C41" s="53" t="s">
        <v>14</v>
      </c>
      <c r="D41" s="62">
        <v>400</v>
      </c>
      <c r="E41" s="212">
        <f t="shared" si="8"/>
        <v>0.66666666666666663</v>
      </c>
      <c r="F41" s="201">
        <f t="shared" si="9"/>
        <v>266.66666666666663</v>
      </c>
      <c r="G41" s="152">
        <v>250</v>
      </c>
      <c r="H41" s="214">
        <f>G41/600</f>
        <v>0.41666666666666669</v>
      </c>
      <c r="I41" s="201">
        <f t="shared" si="10"/>
        <v>104.16666666666667</v>
      </c>
      <c r="J41" s="91">
        <v>60</v>
      </c>
      <c r="K41" s="214">
        <f>J41/300</f>
        <v>0.2</v>
      </c>
      <c r="L41" s="201">
        <f t="shared" si="12"/>
        <v>12</v>
      </c>
      <c r="M41" s="110">
        <f t="shared" si="13"/>
        <v>382.83333333333331</v>
      </c>
    </row>
    <row r="42" spans="1:13" x14ac:dyDescent="0.25">
      <c r="A42" s="55">
        <v>8</v>
      </c>
      <c r="B42" s="57" t="s">
        <v>25</v>
      </c>
      <c r="C42" s="53" t="s">
        <v>4</v>
      </c>
      <c r="D42" s="105">
        <v>160</v>
      </c>
      <c r="E42" s="212">
        <f>D42/300</f>
        <v>0.53333333333333333</v>
      </c>
      <c r="F42" s="201">
        <f t="shared" si="9"/>
        <v>85.333333333333329</v>
      </c>
      <c r="G42" s="152">
        <v>365</v>
      </c>
      <c r="H42" s="214">
        <f>G42/600</f>
        <v>0.60833333333333328</v>
      </c>
      <c r="I42" s="201">
        <f t="shared" si="10"/>
        <v>222.04166666666666</v>
      </c>
      <c r="J42" s="155">
        <v>180</v>
      </c>
      <c r="K42" s="214">
        <f>J42/600</f>
        <v>0.3</v>
      </c>
      <c r="L42" s="201">
        <f t="shared" si="12"/>
        <v>54</v>
      </c>
      <c r="M42" s="110">
        <f t="shared" si="13"/>
        <v>361.375</v>
      </c>
    </row>
    <row r="43" spans="1:13" x14ac:dyDescent="0.25">
      <c r="A43" s="55">
        <v>9</v>
      </c>
      <c r="B43" s="57" t="s">
        <v>45</v>
      </c>
      <c r="C43" s="53" t="s">
        <v>39</v>
      </c>
      <c r="D43" s="105">
        <v>155</v>
      </c>
      <c r="E43" s="214">
        <f>D43/300</f>
        <v>0.51666666666666672</v>
      </c>
      <c r="F43" s="201">
        <f t="shared" si="9"/>
        <v>80.083333333333343</v>
      </c>
      <c r="G43" s="221">
        <v>340</v>
      </c>
      <c r="H43" s="214">
        <f>G43/600</f>
        <v>0.56666666666666665</v>
      </c>
      <c r="I43" s="201">
        <f t="shared" si="10"/>
        <v>192.66666666666666</v>
      </c>
      <c r="J43" s="155">
        <v>205</v>
      </c>
      <c r="K43" s="214">
        <f>J43/600</f>
        <v>0.34166666666666667</v>
      </c>
      <c r="L43" s="201">
        <f t="shared" si="12"/>
        <v>70.041666666666671</v>
      </c>
      <c r="M43" s="110">
        <f t="shared" si="13"/>
        <v>342.79166666666669</v>
      </c>
    </row>
    <row r="44" spans="1:13" x14ac:dyDescent="0.25">
      <c r="A44" s="55">
        <v>10</v>
      </c>
      <c r="B44" s="57" t="s">
        <v>28</v>
      </c>
      <c r="C44" s="53" t="s">
        <v>4</v>
      </c>
      <c r="D44" s="65">
        <v>340</v>
      </c>
      <c r="E44" s="214">
        <f>D44/600</f>
        <v>0.56666666666666665</v>
      </c>
      <c r="F44" s="203">
        <f t="shared" si="9"/>
        <v>192.66666666666666</v>
      </c>
      <c r="G44" s="227">
        <v>120</v>
      </c>
      <c r="H44" s="214">
        <f>G44/300</f>
        <v>0.4</v>
      </c>
      <c r="I44" s="203">
        <f t="shared" si="10"/>
        <v>48</v>
      </c>
      <c r="J44" s="155">
        <v>235</v>
      </c>
      <c r="K44" s="214">
        <f>J44/600</f>
        <v>0.39166666666666666</v>
      </c>
      <c r="L44" s="203">
        <f t="shared" si="12"/>
        <v>92.041666666666671</v>
      </c>
      <c r="M44" s="110">
        <f t="shared" si="13"/>
        <v>332.70833333333331</v>
      </c>
    </row>
    <row r="45" spans="1:13" x14ac:dyDescent="0.25">
      <c r="A45" s="94">
        <v>11</v>
      </c>
      <c r="B45" s="100" t="s">
        <v>79</v>
      </c>
      <c r="C45" s="98" t="s">
        <v>78</v>
      </c>
      <c r="D45" s="140">
        <v>420</v>
      </c>
      <c r="E45" s="14">
        <f>D45/600</f>
        <v>0.7</v>
      </c>
      <c r="F45" s="224">
        <f t="shared" si="9"/>
        <v>294</v>
      </c>
      <c r="G45" s="67">
        <v>85</v>
      </c>
      <c r="H45" s="14">
        <f>G45/300</f>
        <v>0.28333333333333333</v>
      </c>
      <c r="I45" s="224">
        <f t="shared" si="10"/>
        <v>24.083333333333332</v>
      </c>
      <c r="J45" s="132">
        <v>40</v>
      </c>
      <c r="K45" s="14">
        <f>J45/300</f>
        <v>0.13333333333333333</v>
      </c>
      <c r="L45" s="224">
        <f t="shared" si="12"/>
        <v>5.333333333333333</v>
      </c>
      <c r="M45" s="114">
        <f t="shared" si="13"/>
        <v>323.41666666666663</v>
      </c>
    </row>
    <row r="46" spans="1:13" x14ac:dyDescent="0.25">
      <c r="A46" s="228">
        <v>12</v>
      </c>
      <c r="B46" s="229" t="s">
        <v>41</v>
      </c>
      <c r="C46" s="230" t="s">
        <v>17</v>
      </c>
      <c r="D46" s="231">
        <v>300</v>
      </c>
      <c r="E46" s="232">
        <f>D46/600</f>
        <v>0.5</v>
      </c>
      <c r="F46" s="233">
        <f t="shared" si="9"/>
        <v>150</v>
      </c>
      <c r="G46" s="231">
        <v>270</v>
      </c>
      <c r="H46" s="232">
        <f>G46/600</f>
        <v>0.45</v>
      </c>
      <c r="I46" s="233">
        <f t="shared" si="10"/>
        <v>121.5</v>
      </c>
      <c r="J46" s="231">
        <v>70</v>
      </c>
      <c r="K46" s="232">
        <f>J46/600</f>
        <v>0.11666666666666667</v>
      </c>
      <c r="L46" s="233">
        <f t="shared" si="12"/>
        <v>8.1666666666666661</v>
      </c>
      <c r="M46" s="234">
        <f t="shared" si="13"/>
        <v>279.66666666666669</v>
      </c>
    </row>
    <row r="47" spans="1:13" x14ac:dyDescent="0.25">
      <c r="A47" s="94">
        <v>13</v>
      </c>
      <c r="B47" s="100" t="s">
        <v>34</v>
      </c>
      <c r="C47" s="98" t="s">
        <v>4</v>
      </c>
      <c r="D47" s="67">
        <v>160</v>
      </c>
      <c r="E47" s="14">
        <f t="shared" ref="E47:E57" si="14">D47/300</f>
        <v>0.53333333333333333</v>
      </c>
      <c r="F47" s="224">
        <f t="shared" si="9"/>
        <v>85.333333333333329</v>
      </c>
      <c r="G47" s="140">
        <v>265</v>
      </c>
      <c r="H47" s="14">
        <f>G47/600</f>
        <v>0.44166666666666665</v>
      </c>
      <c r="I47" s="224">
        <f t="shared" si="10"/>
        <v>117.04166666666666</v>
      </c>
      <c r="J47" s="67">
        <v>60</v>
      </c>
      <c r="K47" s="14">
        <f t="shared" ref="K47:K57" si="15">J47/300</f>
        <v>0.2</v>
      </c>
      <c r="L47" s="224">
        <f t="shared" si="12"/>
        <v>12</v>
      </c>
      <c r="M47" s="114">
        <f t="shared" si="13"/>
        <v>214.375</v>
      </c>
    </row>
    <row r="48" spans="1:13" x14ac:dyDescent="0.25">
      <c r="A48" s="167">
        <v>14</v>
      </c>
      <c r="B48" s="158" t="s">
        <v>80</v>
      </c>
      <c r="C48" s="235" t="s">
        <v>6</v>
      </c>
      <c r="D48" s="162">
        <v>180</v>
      </c>
      <c r="E48" s="218">
        <f t="shared" si="14"/>
        <v>0.6</v>
      </c>
      <c r="F48" s="207">
        <f t="shared" si="9"/>
        <v>108</v>
      </c>
      <c r="G48" s="236">
        <v>240</v>
      </c>
      <c r="H48" s="218">
        <f>G48/600</f>
        <v>0.4</v>
      </c>
      <c r="I48" s="207">
        <f t="shared" si="10"/>
        <v>96</v>
      </c>
      <c r="J48" s="162">
        <v>0</v>
      </c>
      <c r="K48" s="218">
        <f t="shared" si="15"/>
        <v>0</v>
      </c>
      <c r="L48" s="207">
        <f t="shared" si="12"/>
        <v>0</v>
      </c>
      <c r="M48" s="163">
        <f t="shared" si="13"/>
        <v>204</v>
      </c>
    </row>
    <row r="49" spans="1:13" x14ac:dyDescent="0.25">
      <c r="A49" s="94">
        <v>15</v>
      </c>
      <c r="B49" s="100" t="s">
        <v>36</v>
      </c>
      <c r="C49" s="100" t="s">
        <v>17</v>
      </c>
      <c r="D49" s="48">
        <v>180</v>
      </c>
      <c r="E49" s="14">
        <f t="shared" si="14"/>
        <v>0.6</v>
      </c>
      <c r="F49" s="224">
        <f t="shared" si="9"/>
        <v>108</v>
      </c>
      <c r="G49" s="121">
        <v>80</v>
      </c>
      <c r="H49" s="14">
        <f t="shared" ref="H49:H57" si="16">G49/300</f>
        <v>0.26666666666666666</v>
      </c>
      <c r="I49" s="224">
        <f t="shared" si="10"/>
        <v>21.333333333333332</v>
      </c>
      <c r="J49" s="67">
        <v>10</v>
      </c>
      <c r="K49" s="14">
        <f t="shared" si="15"/>
        <v>3.3333333333333333E-2</v>
      </c>
      <c r="L49" s="224">
        <f t="shared" si="12"/>
        <v>0.33333333333333331</v>
      </c>
      <c r="M49" s="114">
        <f t="shared" si="13"/>
        <v>129.66666666666669</v>
      </c>
    </row>
    <row r="50" spans="1:13" x14ac:dyDescent="0.25">
      <c r="A50" s="167">
        <v>16</v>
      </c>
      <c r="B50" s="158" t="s">
        <v>44</v>
      </c>
      <c r="C50" s="159" t="s">
        <v>4</v>
      </c>
      <c r="D50" s="237">
        <v>170</v>
      </c>
      <c r="E50" s="218">
        <f t="shared" si="14"/>
        <v>0.56666666666666665</v>
      </c>
      <c r="F50" s="207">
        <f t="shared" si="9"/>
        <v>96.333333333333329</v>
      </c>
      <c r="G50" s="162">
        <v>85</v>
      </c>
      <c r="H50" s="218">
        <f t="shared" si="16"/>
        <v>0.28333333333333333</v>
      </c>
      <c r="I50" s="207">
        <f t="shared" si="10"/>
        <v>24.083333333333332</v>
      </c>
      <c r="J50" s="162">
        <v>45</v>
      </c>
      <c r="K50" s="218">
        <f t="shared" si="15"/>
        <v>0.15</v>
      </c>
      <c r="L50" s="207">
        <f t="shared" si="12"/>
        <v>6.75</v>
      </c>
      <c r="M50" s="163">
        <f t="shared" si="13"/>
        <v>127.16666666666666</v>
      </c>
    </row>
    <row r="51" spans="1:13" x14ac:dyDescent="0.25">
      <c r="A51" s="94">
        <v>17</v>
      </c>
      <c r="B51" s="100" t="s">
        <v>83</v>
      </c>
      <c r="C51" s="98" t="s">
        <v>4</v>
      </c>
      <c r="D51" s="67">
        <v>160</v>
      </c>
      <c r="E51" s="14">
        <f t="shared" si="14"/>
        <v>0.53333333333333333</v>
      </c>
      <c r="F51" s="224">
        <f t="shared" si="9"/>
        <v>85.333333333333329</v>
      </c>
      <c r="G51" s="96">
        <v>100</v>
      </c>
      <c r="H51" s="14">
        <f t="shared" si="16"/>
        <v>0.33333333333333331</v>
      </c>
      <c r="I51" s="224">
        <f t="shared" si="10"/>
        <v>33.333333333333329</v>
      </c>
      <c r="J51" s="67">
        <v>10</v>
      </c>
      <c r="K51" s="14">
        <f t="shared" si="15"/>
        <v>3.3333333333333333E-2</v>
      </c>
      <c r="L51" s="224">
        <f t="shared" si="12"/>
        <v>0.33333333333333331</v>
      </c>
      <c r="M51" s="114">
        <f t="shared" si="13"/>
        <v>118.99999999999999</v>
      </c>
    </row>
    <row r="52" spans="1:13" x14ac:dyDescent="0.25">
      <c r="A52" s="167">
        <v>18</v>
      </c>
      <c r="B52" s="158" t="s">
        <v>82</v>
      </c>
      <c r="C52" s="235" t="s">
        <v>4</v>
      </c>
      <c r="D52" s="162">
        <v>160</v>
      </c>
      <c r="E52" s="218">
        <f t="shared" si="14"/>
        <v>0.53333333333333333</v>
      </c>
      <c r="F52" s="207">
        <f t="shared" si="9"/>
        <v>85.333333333333329</v>
      </c>
      <c r="G52" s="238">
        <v>85</v>
      </c>
      <c r="H52" s="218">
        <f t="shared" si="16"/>
        <v>0.28333333333333333</v>
      </c>
      <c r="I52" s="207">
        <f t="shared" si="10"/>
        <v>24.083333333333332</v>
      </c>
      <c r="J52" s="162">
        <v>40</v>
      </c>
      <c r="K52" s="218">
        <f t="shared" si="15"/>
        <v>0.13333333333333333</v>
      </c>
      <c r="L52" s="207">
        <f t="shared" si="12"/>
        <v>5.333333333333333</v>
      </c>
      <c r="M52" s="163">
        <f t="shared" si="13"/>
        <v>114.74999999999999</v>
      </c>
    </row>
    <row r="53" spans="1:13" x14ac:dyDescent="0.25">
      <c r="A53" s="94">
        <v>19</v>
      </c>
      <c r="B53" s="100" t="s">
        <v>81</v>
      </c>
      <c r="C53" s="98" t="s">
        <v>4</v>
      </c>
      <c r="D53" s="67">
        <v>165</v>
      </c>
      <c r="E53" s="14">
        <f t="shared" si="14"/>
        <v>0.55000000000000004</v>
      </c>
      <c r="F53" s="224">
        <f t="shared" si="9"/>
        <v>90.750000000000014</v>
      </c>
      <c r="G53" s="96">
        <v>80</v>
      </c>
      <c r="H53" s="14">
        <f t="shared" si="16"/>
        <v>0.26666666666666666</v>
      </c>
      <c r="I53" s="224">
        <f t="shared" si="10"/>
        <v>21.333333333333332</v>
      </c>
      <c r="J53" s="67">
        <v>15</v>
      </c>
      <c r="K53" s="14">
        <f t="shared" si="15"/>
        <v>0.05</v>
      </c>
      <c r="L53" s="224">
        <f t="shared" si="12"/>
        <v>0.75</v>
      </c>
      <c r="M53" s="114">
        <f t="shared" si="13"/>
        <v>112.83333333333334</v>
      </c>
    </row>
    <row r="54" spans="1:13" x14ac:dyDescent="0.25">
      <c r="A54" s="167">
        <v>20</v>
      </c>
      <c r="B54" s="158" t="s">
        <v>42</v>
      </c>
      <c r="C54" s="235" t="s">
        <v>4</v>
      </c>
      <c r="D54" s="162">
        <v>165</v>
      </c>
      <c r="E54" s="218">
        <f t="shared" si="14"/>
        <v>0.55000000000000004</v>
      </c>
      <c r="F54" s="207">
        <f t="shared" si="9"/>
        <v>90.750000000000014</v>
      </c>
      <c r="G54" s="238">
        <v>40</v>
      </c>
      <c r="H54" s="218">
        <f t="shared" si="16"/>
        <v>0.13333333333333333</v>
      </c>
      <c r="I54" s="207">
        <f t="shared" si="10"/>
        <v>5.333333333333333</v>
      </c>
      <c r="J54" s="162">
        <v>30</v>
      </c>
      <c r="K54" s="218">
        <f t="shared" si="15"/>
        <v>0.1</v>
      </c>
      <c r="L54" s="207">
        <f t="shared" si="12"/>
        <v>3</v>
      </c>
      <c r="M54" s="163">
        <f t="shared" si="13"/>
        <v>99.083333333333343</v>
      </c>
    </row>
    <row r="55" spans="1:13" x14ac:dyDescent="0.25">
      <c r="A55" s="94">
        <v>21</v>
      </c>
      <c r="B55" s="100" t="s">
        <v>40</v>
      </c>
      <c r="C55" s="98" t="s">
        <v>59</v>
      </c>
      <c r="D55" s="68">
        <v>135</v>
      </c>
      <c r="E55" s="14">
        <f t="shared" si="14"/>
        <v>0.45</v>
      </c>
      <c r="F55" s="224">
        <f t="shared" si="9"/>
        <v>60.75</v>
      </c>
      <c r="G55" s="67">
        <v>60</v>
      </c>
      <c r="H55" s="14">
        <f t="shared" si="16"/>
        <v>0.2</v>
      </c>
      <c r="I55" s="224">
        <f t="shared" si="10"/>
        <v>12</v>
      </c>
      <c r="J55" s="67">
        <v>45</v>
      </c>
      <c r="K55" s="14">
        <f t="shared" si="15"/>
        <v>0.15</v>
      </c>
      <c r="L55" s="224">
        <f t="shared" si="12"/>
        <v>6.75</v>
      </c>
      <c r="M55" s="114">
        <f t="shared" si="13"/>
        <v>79.5</v>
      </c>
    </row>
    <row r="56" spans="1:13" x14ac:dyDescent="0.25">
      <c r="A56" s="167">
        <v>22</v>
      </c>
      <c r="B56" s="239" t="s">
        <v>74</v>
      </c>
      <c r="C56" s="235" t="s">
        <v>6</v>
      </c>
      <c r="D56" s="240">
        <v>105</v>
      </c>
      <c r="E56" s="241">
        <f t="shared" si="14"/>
        <v>0.35</v>
      </c>
      <c r="F56" s="242">
        <f t="shared" si="9"/>
        <v>36.75</v>
      </c>
      <c r="G56" s="238">
        <v>35</v>
      </c>
      <c r="H56" s="218">
        <f t="shared" si="16"/>
        <v>0.11666666666666667</v>
      </c>
      <c r="I56" s="207">
        <f t="shared" si="10"/>
        <v>4.083333333333333</v>
      </c>
      <c r="J56" s="240">
        <v>10</v>
      </c>
      <c r="K56" s="241">
        <f t="shared" si="15"/>
        <v>3.3333333333333333E-2</v>
      </c>
      <c r="L56" s="242">
        <f t="shared" si="12"/>
        <v>0.33333333333333331</v>
      </c>
      <c r="M56" s="163">
        <f t="shared" si="13"/>
        <v>41.166666666666671</v>
      </c>
    </row>
    <row r="57" spans="1:13" ht="15.75" thickBot="1" x14ac:dyDescent="0.3">
      <c r="A57" s="243">
        <v>23</v>
      </c>
      <c r="B57" s="244" t="s">
        <v>84</v>
      </c>
      <c r="C57" s="246" t="s">
        <v>18</v>
      </c>
      <c r="D57" s="245">
        <v>15</v>
      </c>
      <c r="E57" s="225">
        <f t="shared" si="14"/>
        <v>0.05</v>
      </c>
      <c r="F57" s="247">
        <f t="shared" si="9"/>
        <v>0.75</v>
      </c>
      <c r="G57" s="248">
        <v>10</v>
      </c>
      <c r="H57" s="220">
        <f t="shared" si="16"/>
        <v>3.3333333333333333E-2</v>
      </c>
      <c r="I57" s="209">
        <f t="shared" si="10"/>
        <v>0.33333333333333331</v>
      </c>
      <c r="J57" s="245">
        <v>0</v>
      </c>
      <c r="K57" s="225">
        <f t="shared" si="15"/>
        <v>0</v>
      </c>
      <c r="L57" s="247">
        <f t="shared" si="12"/>
        <v>0</v>
      </c>
      <c r="M57" s="7">
        <f t="shared" si="13"/>
        <v>1.0833333333333333</v>
      </c>
    </row>
    <row r="58" spans="1:13" ht="15.75" thickBot="1" x14ac:dyDescent="0.3">
      <c r="A58" s="123"/>
      <c r="B58" s="124"/>
      <c r="C58" s="128"/>
      <c r="D58" s="129"/>
      <c r="E58" s="125"/>
      <c r="F58" s="125"/>
      <c r="G58" s="130"/>
      <c r="H58" s="125"/>
      <c r="I58" s="125"/>
      <c r="J58" s="126"/>
      <c r="K58" s="125"/>
      <c r="L58" s="125"/>
      <c r="M58" s="127"/>
    </row>
    <row r="59" spans="1:13" ht="19.5" thickBot="1" x14ac:dyDescent="0.35">
      <c r="A59" s="49"/>
      <c r="B59" s="417" t="s">
        <v>85</v>
      </c>
      <c r="C59" s="418"/>
      <c r="D59" s="419"/>
      <c r="E59" s="50"/>
      <c r="F59" s="51" t="s">
        <v>47</v>
      </c>
      <c r="G59" s="51"/>
      <c r="H59" s="51"/>
      <c r="I59" s="51"/>
      <c r="J59" s="51"/>
      <c r="K59" s="51"/>
      <c r="L59" s="51"/>
      <c r="M59" s="51"/>
    </row>
    <row r="60" spans="1:13" x14ac:dyDescent="0.25">
      <c r="A60" s="393" t="s">
        <v>0</v>
      </c>
      <c r="B60" s="390" t="s">
        <v>1</v>
      </c>
      <c r="C60" s="390" t="s">
        <v>2</v>
      </c>
      <c r="D60" s="390" t="s">
        <v>51</v>
      </c>
      <c r="E60" s="390" t="s">
        <v>49</v>
      </c>
      <c r="F60" s="402" t="s">
        <v>50</v>
      </c>
      <c r="G60" s="390" t="s">
        <v>52</v>
      </c>
      <c r="H60" s="390" t="s">
        <v>49</v>
      </c>
      <c r="I60" s="402" t="s">
        <v>50</v>
      </c>
      <c r="J60" s="390" t="s">
        <v>56</v>
      </c>
      <c r="K60" s="390" t="s">
        <v>49</v>
      </c>
      <c r="L60" s="402" t="s">
        <v>50</v>
      </c>
      <c r="M60" s="402" t="s">
        <v>53</v>
      </c>
    </row>
    <row r="61" spans="1:13" x14ac:dyDescent="0.25">
      <c r="A61" s="394"/>
      <c r="B61" s="391"/>
      <c r="C61" s="391"/>
      <c r="D61" s="391"/>
      <c r="E61" s="391"/>
      <c r="F61" s="403"/>
      <c r="G61" s="391"/>
      <c r="H61" s="391"/>
      <c r="I61" s="403"/>
      <c r="J61" s="391"/>
      <c r="K61" s="391"/>
      <c r="L61" s="403"/>
      <c r="M61" s="403"/>
    </row>
    <row r="62" spans="1:13" ht="15.75" thickBot="1" x14ac:dyDescent="0.3">
      <c r="A62" s="395"/>
      <c r="B62" s="392"/>
      <c r="C62" s="392"/>
      <c r="D62" s="392"/>
      <c r="E62" s="392"/>
      <c r="F62" s="404"/>
      <c r="G62" s="392"/>
      <c r="H62" s="392"/>
      <c r="I62" s="404"/>
      <c r="J62" s="392"/>
      <c r="K62" s="392"/>
      <c r="L62" s="404"/>
      <c r="M62" s="404"/>
    </row>
    <row r="63" spans="1:13" x14ac:dyDescent="0.25">
      <c r="A63" s="54">
        <v>1</v>
      </c>
      <c r="B63" s="101" t="s">
        <v>57</v>
      </c>
      <c r="C63" s="99" t="s">
        <v>55</v>
      </c>
      <c r="D63" s="32">
        <v>515</v>
      </c>
      <c r="E63" s="179">
        <f t="shared" ref="E63:E72" si="17">D63/600</f>
        <v>0.85833333333333328</v>
      </c>
      <c r="F63" s="187">
        <f t="shared" ref="F63:F73" si="18">E63*D63</f>
        <v>442.04166666666663</v>
      </c>
      <c r="G63" s="61">
        <v>455</v>
      </c>
      <c r="H63" s="179">
        <f t="shared" ref="H63:H72" si="19">G63/600</f>
        <v>0.7583333333333333</v>
      </c>
      <c r="I63" s="187">
        <f t="shared" ref="I63:I73" si="20">H63*G63</f>
        <v>345.04166666666663</v>
      </c>
      <c r="J63" s="154">
        <v>350</v>
      </c>
      <c r="K63" s="179">
        <f t="shared" ref="K63:K73" si="21">J63/600</f>
        <v>0.58333333333333337</v>
      </c>
      <c r="L63" s="187">
        <f t="shared" ref="L63:L73" si="22">K63*J63</f>
        <v>204.16666666666669</v>
      </c>
      <c r="M63" s="109">
        <f t="shared" ref="M63:M73" si="23">F63+I63+L63</f>
        <v>991.25</v>
      </c>
    </row>
    <row r="64" spans="1:13" x14ac:dyDescent="0.25">
      <c r="A64" s="55">
        <v>2</v>
      </c>
      <c r="B64" s="102" t="s">
        <v>38</v>
      </c>
      <c r="C64" s="58" t="s">
        <v>39</v>
      </c>
      <c r="D64" s="62">
        <v>480</v>
      </c>
      <c r="E64" s="180">
        <f t="shared" si="17"/>
        <v>0.8</v>
      </c>
      <c r="F64" s="188">
        <f t="shared" si="18"/>
        <v>384</v>
      </c>
      <c r="G64" s="65">
        <v>405</v>
      </c>
      <c r="H64" s="180">
        <f t="shared" si="19"/>
        <v>0.67500000000000004</v>
      </c>
      <c r="I64" s="188">
        <f t="shared" si="20"/>
        <v>273.375</v>
      </c>
      <c r="J64" s="155">
        <v>135</v>
      </c>
      <c r="K64" s="180">
        <f t="shared" si="21"/>
        <v>0.22500000000000001</v>
      </c>
      <c r="L64" s="188">
        <f t="shared" si="22"/>
        <v>30.375</v>
      </c>
      <c r="M64" s="110">
        <f t="shared" si="23"/>
        <v>687.75</v>
      </c>
    </row>
    <row r="65" spans="1:13" x14ac:dyDescent="0.25">
      <c r="A65" s="55">
        <v>3</v>
      </c>
      <c r="B65" s="102" t="s">
        <v>29</v>
      </c>
      <c r="C65" s="53" t="s">
        <v>4</v>
      </c>
      <c r="D65" s="62">
        <v>415</v>
      </c>
      <c r="E65" s="180">
        <f t="shared" si="17"/>
        <v>0.69166666666666665</v>
      </c>
      <c r="F65" s="188">
        <f t="shared" si="18"/>
        <v>287.04166666666669</v>
      </c>
      <c r="G65" s="62">
        <v>380</v>
      </c>
      <c r="H65" s="180">
        <f t="shared" si="19"/>
        <v>0.6333333333333333</v>
      </c>
      <c r="I65" s="188">
        <f t="shared" si="20"/>
        <v>240.66666666666666</v>
      </c>
      <c r="J65" s="155">
        <v>285</v>
      </c>
      <c r="K65" s="180">
        <f t="shared" si="21"/>
        <v>0.47499999999999998</v>
      </c>
      <c r="L65" s="188">
        <f t="shared" si="22"/>
        <v>135.375</v>
      </c>
      <c r="M65" s="110">
        <f t="shared" si="23"/>
        <v>663.08333333333337</v>
      </c>
    </row>
    <row r="66" spans="1:13" x14ac:dyDescent="0.25">
      <c r="A66" s="55">
        <v>4</v>
      </c>
      <c r="B66" s="102" t="s">
        <v>28</v>
      </c>
      <c r="C66" s="53" t="s">
        <v>4</v>
      </c>
      <c r="D66" s="65">
        <v>445</v>
      </c>
      <c r="E66" s="180">
        <f t="shared" si="17"/>
        <v>0.7416666666666667</v>
      </c>
      <c r="F66" s="188">
        <f t="shared" si="18"/>
        <v>330.04166666666669</v>
      </c>
      <c r="G66" s="62">
        <v>345</v>
      </c>
      <c r="H66" s="185">
        <f t="shared" si="19"/>
        <v>0.57499999999999996</v>
      </c>
      <c r="I66" s="188">
        <f t="shared" si="20"/>
        <v>198.37499999999997</v>
      </c>
      <c r="J66" s="155">
        <v>225</v>
      </c>
      <c r="K66" s="185">
        <f t="shared" si="21"/>
        <v>0.375</v>
      </c>
      <c r="L66" s="188">
        <f t="shared" si="22"/>
        <v>84.375</v>
      </c>
      <c r="M66" s="110">
        <f t="shared" si="23"/>
        <v>612.79166666666663</v>
      </c>
    </row>
    <row r="67" spans="1:13" x14ac:dyDescent="0.25">
      <c r="A67" s="55">
        <v>5</v>
      </c>
      <c r="B67" s="102" t="s">
        <v>24</v>
      </c>
      <c r="C67" s="102" t="s">
        <v>4</v>
      </c>
      <c r="D67" s="62">
        <v>430</v>
      </c>
      <c r="E67" s="180">
        <f t="shared" si="17"/>
        <v>0.71666666666666667</v>
      </c>
      <c r="F67" s="188">
        <f t="shared" si="18"/>
        <v>308.16666666666669</v>
      </c>
      <c r="G67" s="62">
        <v>315</v>
      </c>
      <c r="H67" s="185">
        <f t="shared" si="19"/>
        <v>0.52500000000000002</v>
      </c>
      <c r="I67" s="188">
        <f t="shared" si="20"/>
        <v>165.375</v>
      </c>
      <c r="J67" s="155">
        <v>195</v>
      </c>
      <c r="K67" s="185">
        <f t="shared" si="21"/>
        <v>0.32500000000000001</v>
      </c>
      <c r="L67" s="188">
        <f t="shared" si="22"/>
        <v>63.375</v>
      </c>
      <c r="M67" s="110">
        <f t="shared" si="23"/>
        <v>536.91666666666674</v>
      </c>
    </row>
    <row r="68" spans="1:13" x14ac:dyDescent="0.25">
      <c r="A68" s="55">
        <v>6</v>
      </c>
      <c r="B68" s="57" t="s">
        <v>34</v>
      </c>
      <c r="C68" s="57" t="s">
        <v>4</v>
      </c>
      <c r="D68" s="65">
        <v>430</v>
      </c>
      <c r="E68" s="180">
        <f t="shared" si="17"/>
        <v>0.71666666666666667</v>
      </c>
      <c r="F68" s="188">
        <f t="shared" si="18"/>
        <v>308.16666666666669</v>
      </c>
      <c r="G68" s="65">
        <v>320</v>
      </c>
      <c r="H68" s="185">
        <f t="shared" si="19"/>
        <v>0.53333333333333333</v>
      </c>
      <c r="I68" s="188">
        <f t="shared" si="20"/>
        <v>170.66666666666666</v>
      </c>
      <c r="J68" s="223">
        <v>175</v>
      </c>
      <c r="K68" s="185">
        <f t="shared" si="21"/>
        <v>0.29166666666666669</v>
      </c>
      <c r="L68" s="188">
        <f t="shared" si="22"/>
        <v>51.041666666666671</v>
      </c>
      <c r="M68" s="110">
        <f t="shared" si="23"/>
        <v>529.875</v>
      </c>
    </row>
    <row r="69" spans="1:13" x14ac:dyDescent="0.25">
      <c r="A69" s="55">
        <v>7</v>
      </c>
      <c r="B69" s="254" t="s">
        <v>45</v>
      </c>
      <c r="C69" s="57" t="s">
        <v>39</v>
      </c>
      <c r="D69" s="65">
        <v>400</v>
      </c>
      <c r="E69" s="180">
        <f t="shared" si="17"/>
        <v>0.66666666666666663</v>
      </c>
      <c r="F69" s="188">
        <f t="shared" si="18"/>
        <v>266.66666666666663</v>
      </c>
      <c r="G69" s="62">
        <v>235</v>
      </c>
      <c r="H69" s="185">
        <f t="shared" si="19"/>
        <v>0.39166666666666666</v>
      </c>
      <c r="I69" s="188">
        <f t="shared" si="20"/>
        <v>92.041666666666671</v>
      </c>
      <c r="J69" s="155">
        <v>75</v>
      </c>
      <c r="K69" s="185">
        <f t="shared" si="21"/>
        <v>0.125</v>
      </c>
      <c r="L69" s="188">
        <f t="shared" si="22"/>
        <v>9.375</v>
      </c>
      <c r="M69" s="110">
        <f t="shared" si="23"/>
        <v>368.08333333333331</v>
      </c>
    </row>
    <row r="70" spans="1:13" x14ac:dyDescent="0.25">
      <c r="A70" s="55">
        <v>8</v>
      </c>
      <c r="B70" s="254" t="s">
        <v>81</v>
      </c>
      <c r="C70" s="53" t="s">
        <v>4</v>
      </c>
      <c r="D70" s="65">
        <v>380</v>
      </c>
      <c r="E70" s="185">
        <f t="shared" si="17"/>
        <v>0.6333333333333333</v>
      </c>
      <c r="F70" s="188">
        <f t="shared" si="18"/>
        <v>240.66666666666666</v>
      </c>
      <c r="G70" s="65">
        <v>235</v>
      </c>
      <c r="H70" s="185">
        <f t="shared" si="19"/>
        <v>0.39166666666666666</v>
      </c>
      <c r="I70" s="188">
        <f t="shared" si="20"/>
        <v>92.041666666666671</v>
      </c>
      <c r="J70" s="223">
        <v>120</v>
      </c>
      <c r="K70" s="185">
        <f t="shared" si="21"/>
        <v>0.2</v>
      </c>
      <c r="L70" s="188">
        <f t="shared" si="22"/>
        <v>24</v>
      </c>
      <c r="M70" s="110">
        <f t="shared" si="23"/>
        <v>356.70833333333331</v>
      </c>
    </row>
    <row r="71" spans="1:13" x14ac:dyDescent="0.25">
      <c r="A71" s="55">
        <v>9</v>
      </c>
      <c r="B71" s="102" t="s">
        <v>32</v>
      </c>
      <c r="C71" s="53" t="s">
        <v>33</v>
      </c>
      <c r="D71" s="62">
        <v>325</v>
      </c>
      <c r="E71" s="185">
        <f t="shared" si="17"/>
        <v>0.54166666666666663</v>
      </c>
      <c r="F71" s="189">
        <f t="shared" si="18"/>
        <v>176.04166666666666</v>
      </c>
      <c r="G71" s="65">
        <v>210</v>
      </c>
      <c r="H71" s="185">
        <f t="shared" si="19"/>
        <v>0.35</v>
      </c>
      <c r="I71" s="189">
        <f t="shared" si="20"/>
        <v>73.5</v>
      </c>
      <c r="J71" s="155">
        <v>120</v>
      </c>
      <c r="K71" s="185">
        <f t="shared" si="21"/>
        <v>0.2</v>
      </c>
      <c r="L71" s="189">
        <f t="shared" si="22"/>
        <v>24</v>
      </c>
      <c r="M71" s="110">
        <f t="shared" si="23"/>
        <v>273.54166666666663</v>
      </c>
    </row>
    <row r="72" spans="1:13" x14ac:dyDescent="0.25">
      <c r="A72" s="55">
        <v>10</v>
      </c>
      <c r="B72" s="102" t="s">
        <v>40</v>
      </c>
      <c r="C72" s="53" t="s">
        <v>59</v>
      </c>
      <c r="D72" s="65">
        <v>325</v>
      </c>
      <c r="E72" s="185">
        <f t="shared" si="17"/>
        <v>0.54166666666666663</v>
      </c>
      <c r="F72" s="189">
        <f t="shared" si="18"/>
        <v>176.04166666666666</v>
      </c>
      <c r="G72" s="65">
        <v>135</v>
      </c>
      <c r="H72" s="185">
        <f t="shared" si="19"/>
        <v>0.22500000000000001</v>
      </c>
      <c r="I72" s="189">
        <f t="shared" si="20"/>
        <v>30.375</v>
      </c>
      <c r="J72" s="65">
        <v>30</v>
      </c>
      <c r="K72" s="185">
        <f t="shared" si="21"/>
        <v>0.05</v>
      </c>
      <c r="L72" s="189">
        <f t="shared" si="22"/>
        <v>1.5</v>
      </c>
      <c r="M72" s="110">
        <f t="shared" si="23"/>
        <v>207.91666666666666</v>
      </c>
    </row>
    <row r="73" spans="1:13" ht="16.5" thickBot="1" x14ac:dyDescent="0.3">
      <c r="A73" s="243">
        <v>11</v>
      </c>
      <c r="B73" s="6" t="s">
        <v>36</v>
      </c>
      <c r="C73" s="246" t="s">
        <v>17</v>
      </c>
      <c r="D73" s="145">
        <v>100</v>
      </c>
      <c r="E73" s="256">
        <f>D73/300</f>
        <v>0.33333333333333331</v>
      </c>
      <c r="F73" s="257">
        <f t="shared" si="18"/>
        <v>33.333333333333329</v>
      </c>
      <c r="G73" s="145">
        <v>70</v>
      </c>
      <c r="H73" s="256">
        <f>G73/300</f>
        <v>0.23333333333333334</v>
      </c>
      <c r="I73" s="257">
        <f t="shared" si="20"/>
        <v>16.333333333333332</v>
      </c>
      <c r="J73" s="255">
        <v>20</v>
      </c>
      <c r="K73" s="256">
        <f t="shared" si="21"/>
        <v>3.3333333333333333E-2</v>
      </c>
      <c r="L73" s="257">
        <f t="shared" si="22"/>
        <v>0.66666666666666663</v>
      </c>
      <c r="M73" s="7">
        <f t="shared" si="23"/>
        <v>50.333333333333321</v>
      </c>
    </row>
    <row r="74" spans="1:13" ht="15.75" thickBot="1" x14ac:dyDescent="0.3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</row>
    <row r="75" spans="1:13" ht="19.5" thickBot="1" x14ac:dyDescent="0.35">
      <c r="A75" s="49"/>
      <c r="B75" s="417" t="s">
        <v>93</v>
      </c>
      <c r="C75" s="418"/>
      <c r="D75" s="419"/>
      <c r="E75" s="50"/>
      <c r="F75" s="51" t="s">
        <v>47</v>
      </c>
      <c r="G75" s="51"/>
      <c r="H75" s="51"/>
      <c r="I75" s="51"/>
      <c r="J75" s="51"/>
      <c r="K75" s="51"/>
      <c r="L75" s="51"/>
      <c r="M75" s="51"/>
    </row>
    <row r="76" spans="1:13" x14ac:dyDescent="0.25">
      <c r="A76" s="393" t="s">
        <v>0</v>
      </c>
      <c r="B76" s="390" t="s">
        <v>1</v>
      </c>
      <c r="C76" s="390" t="s">
        <v>2</v>
      </c>
      <c r="D76" s="390" t="s">
        <v>51</v>
      </c>
      <c r="E76" s="390" t="s">
        <v>49</v>
      </c>
      <c r="F76" s="402" t="s">
        <v>50</v>
      </c>
      <c r="G76" s="390" t="s">
        <v>52</v>
      </c>
      <c r="H76" s="390" t="s">
        <v>49</v>
      </c>
      <c r="I76" s="402" t="s">
        <v>50</v>
      </c>
      <c r="J76" s="390" t="s">
        <v>56</v>
      </c>
      <c r="K76" s="390" t="s">
        <v>49</v>
      </c>
      <c r="L76" s="402" t="s">
        <v>50</v>
      </c>
      <c r="M76" s="402" t="s">
        <v>53</v>
      </c>
    </row>
    <row r="77" spans="1:13" x14ac:dyDescent="0.25">
      <c r="A77" s="394"/>
      <c r="B77" s="391"/>
      <c r="C77" s="391"/>
      <c r="D77" s="391"/>
      <c r="E77" s="391"/>
      <c r="F77" s="403"/>
      <c r="G77" s="391"/>
      <c r="H77" s="391"/>
      <c r="I77" s="403"/>
      <c r="J77" s="391"/>
      <c r="K77" s="391"/>
      <c r="L77" s="403"/>
      <c r="M77" s="403"/>
    </row>
    <row r="78" spans="1:13" ht="15.75" thickBot="1" x14ac:dyDescent="0.3">
      <c r="A78" s="395"/>
      <c r="B78" s="392"/>
      <c r="C78" s="392"/>
      <c r="D78" s="392"/>
      <c r="E78" s="392"/>
      <c r="F78" s="404"/>
      <c r="G78" s="392"/>
      <c r="H78" s="392"/>
      <c r="I78" s="404"/>
      <c r="J78" s="392"/>
      <c r="K78" s="392"/>
      <c r="L78" s="404"/>
      <c r="M78" s="404"/>
    </row>
    <row r="79" spans="1:13" x14ac:dyDescent="0.25">
      <c r="A79" s="54">
        <v>1</v>
      </c>
      <c r="B79" s="59" t="s">
        <v>81</v>
      </c>
      <c r="C79" s="103" t="s">
        <v>4</v>
      </c>
      <c r="D79" s="61">
        <v>405</v>
      </c>
      <c r="E79" s="77">
        <f>D79/600</f>
        <v>0.67500000000000004</v>
      </c>
      <c r="F79" s="78">
        <f>D79*E79</f>
        <v>273.375</v>
      </c>
      <c r="G79" s="61">
        <v>250</v>
      </c>
      <c r="H79" s="77">
        <f>G79/600</f>
        <v>0.41666666666666669</v>
      </c>
      <c r="I79" s="78">
        <f>G79*H79</f>
        <v>104.16666666666667</v>
      </c>
      <c r="J79" s="63">
        <v>180</v>
      </c>
      <c r="K79" s="77">
        <f>J79/600</f>
        <v>0.3</v>
      </c>
      <c r="L79" s="85">
        <f>J79*K79</f>
        <v>54</v>
      </c>
      <c r="M79" s="109">
        <f>SUM(F79,I79,L79)</f>
        <v>431.54166666666669</v>
      </c>
    </row>
    <row r="80" spans="1:13" x14ac:dyDescent="0.25">
      <c r="A80" s="55">
        <v>2</v>
      </c>
      <c r="B80" s="56" t="s">
        <v>82</v>
      </c>
      <c r="C80" s="57" t="s">
        <v>4</v>
      </c>
      <c r="D80" s="65">
        <v>430</v>
      </c>
      <c r="E80" s="79">
        <f t="shared" ref="E80:E88" si="24">D80/600</f>
        <v>0.71666666666666667</v>
      </c>
      <c r="F80" s="80">
        <f t="shared" ref="F80:F91" si="25">D80*E80</f>
        <v>308.16666666666669</v>
      </c>
      <c r="G80" s="287">
        <v>240</v>
      </c>
      <c r="H80" s="79">
        <f t="shared" ref="H80:H88" si="26">G80/600</f>
        <v>0.4</v>
      </c>
      <c r="I80" s="80">
        <f t="shared" ref="I80:I91" si="27">G80*H80</f>
        <v>96</v>
      </c>
      <c r="J80" s="64">
        <v>115</v>
      </c>
      <c r="K80" s="79">
        <f t="shared" ref="K80:K87" si="28">J80/600</f>
        <v>0.19166666666666668</v>
      </c>
      <c r="L80" s="86">
        <f t="shared" ref="L80:L91" si="29">J80*K80</f>
        <v>22.041666666666668</v>
      </c>
      <c r="M80" s="110">
        <f t="shared" ref="M80:M91" si="30">SUM(F80,I80,L80)</f>
        <v>426.20833333333337</v>
      </c>
    </row>
    <row r="81" spans="1:13" x14ac:dyDescent="0.25">
      <c r="A81" s="55">
        <v>3</v>
      </c>
      <c r="B81" s="56" t="s">
        <v>26</v>
      </c>
      <c r="C81" s="53" t="s">
        <v>27</v>
      </c>
      <c r="D81" s="65">
        <v>425</v>
      </c>
      <c r="E81" s="79">
        <f t="shared" si="24"/>
        <v>0.70833333333333337</v>
      </c>
      <c r="F81" s="80">
        <f t="shared" si="25"/>
        <v>301.04166666666669</v>
      </c>
      <c r="G81" s="287">
        <v>340</v>
      </c>
      <c r="H81" s="79">
        <f t="shared" si="26"/>
        <v>0.56666666666666665</v>
      </c>
      <c r="I81" s="80">
        <f t="shared" si="27"/>
        <v>192.66666666666666</v>
      </c>
      <c r="J81" s="64">
        <v>180</v>
      </c>
      <c r="K81" s="79">
        <f t="shared" si="28"/>
        <v>0.3</v>
      </c>
      <c r="L81" s="86">
        <f t="shared" si="29"/>
        <v>54</v>
      </c>
      <c r="M81" s="110">
        <f t="shared" si="30"/>
        <v>547.70833333333337</v>
      </c>
    </row>
    <row r="82" spans="1:13" x14ac:dyDescent="0.25">
      <c r="A82" s="55">
        <v>4</v>
      </c>
      <c r="B82" s="56" t="s">
        <v>30</v>
      </c>
      <c r="C82" s="53" t="s">
        <v>4</v>
      </c>
      <c r="D82" s="62">
        <v>435</v>
      </c>
      <c r="E82" s="79">
        <f t="shared" si="24"/>
        <v>0.72499999999999998</v>
      </c>
      <c r="F82" s="80">
        <f t="shared" si="25"/>
        <v>315.375</v>
      </c>
      <c r="G82" s="287">
        <v>125</v>
      </c>
      <c r="H82" s="81">
        <f t="shared" si="26"/>
        <v>0.20833333333333334</v>
      </c>
      <c r="I82" s="80">
        <f t="shared" si="27"/>
        <v>26.041666666666668</v>
      </c>
      <c r="J82" s="64">
        <v>105</v>
      </c>
      <c r="K82" s="81">
        <f t="shared" si="28"/>
        <v>0.17499999999999999</v>
      </c>
      <c r="L82" s="86">
        <f t="shared" si="29"/>
        <v>18.375</v>
      </c>
      <c r="M82" s="110">
        <f t="shared" si="30"/>
        <v>359.79166666666669</v>
      </c>
    </row>
    <row r="83" spans="1:13" x14ac:dyDescent="0.25">
      <c r="A83" s="55">
        <v>5</v>
      </c>
      <c r="B83" s="56" t="s">
        <v>28</v>
      </c>
      <c r="C83" s="53" t="s">
        <v>4</v>
      </c>
      <c r="D83" s="62">
        <v>400</v>
      </c>
      <c r="E83" s="79">
        <f t="shared" si="24"/>
        <v>0.66666666666666663</v>
      </c>
      <c r="F83" s="80">
        <f t="shared" si="25"/>
        <v>266.66666666666663</v>
      </c>
      <c r="G83" s="287">
        <v>255</v>
      </c>
      <c r="H83" s="81">
        <f t="shared" si="26"/>
        <v>0.42499999999999999</v>
      </c>
      <c r="I83" s="80">
        <f t="shared" si="27"/>
        <v>108.375</v>
      </c>
      <c r="J83" s="64">
        <v>160</v>
      </c>
      <c r="K83" s="81">
        <f t="shared" si="28"/>
        <v>0.26666666666666666</v>
      </c>
      <c r="L83" s="86">
        <f t="shared" si="29"/>
        <v>42.666666666666664</v>
      </c>
      <c r="M83" s="110">
        <f t="shared" si="30"/>
        <v>417.70833333333331</v>
      </c>
    </row>
    <row r="84" spans="1:13" x14ac:dyDescent="0.25">
      <c r="A84" s="55">
        <v>6</v>
      </c>
      <c r="B84" s="56" t="s">
        <v>38</v>
      </c>
      <c r="C84" s="53" t="s">
        <v>39</v>
      </c>
      <c r="D84" s="62">
        <v>510</v>
      </c>
      <c r="E84" s="79">
        <f t="shared" si="24"/>
        <v>0.85</v>
      </c>
      <c r="F84" s="80">
        <f t="shared" si="25"/>
        <v>433.5</v>
      </c>
      <c r="G84" s="287">
        <v>390</v>
      </c>
      <c r="H84" s="81">
        <f t="shared" si="26"/>
        <v>0.65</v>
      </c>
      <c r="I84" s="80">
        <f t="shared" si="27"/>
        <v>253.5</v>
      </c>
      <c r="J84" s="64">
        <v>270</v>
      </c>
      <c r="K84" s="81">
        <f t="shared" si="28"/>
        <v>0.45</v>
      </c>
      <c r="L84" s="86">
        <f t="shared" si="29"/>
        <v>121.5</v>
      </c>
      <c r="M84" s="110">
        <f t="shared" si="30"/>
        <v>808.5</v>
      </c>
    </row>
    <row r="85" spans="1:13" x14ac:dyDescent="0.25">
      <c r="A85" s="55">
        <v>7</v>
      </c>
      <c r="B85" s="56" t="s">
        <v>57</v>
      </c>
      <c r="C85" s="58" t="s">
        <v>23</v>
      </c>
      <c r="D85" s="65">
        <v>505</v>
      </c>
      <c r="E85" s="79">
        <f t="shared" si="24"/>
        <v>0.84166666666666667</v>
      </c>
      <c r="F85" s="80">
        <f t="shared" si="25"/>
        <v>425.04166666666669</v>
      </c>
      <c r="G85" s="287">
        <v>370</v>
      </c>
      <c r="H85" s="81">
        <f t="shared" si="26"/>
        <v>0.6166666666666667</v>
      </c>
      <c r="I85" s="80">
        <f t="shared" si="27"/>
        <v>228.16666666666669</v>
      </c>
      <c r="J85" s="64">
        <v>265</v>
      </c>
      <c r="K85" s="81">
        <f t="shared" si="28"/>
        <v>0.44166666666666665</v>
      </c>
      <c r="L85" s="86">
        <f t="shared" si="29"/>
        <v>117.04166666666666</v>
      </c>
      <c r="M85" s="110">
        <f t="shared" si="30"/>
        <v>770.25</v>
      </c>
    </row>
    <row r="86" spans="1:13" x14ac:dyDescent="0.25">
      <c r="A86" s="55">
        <v>8</v>
      </c>
      <c r="B86" s="56" t="s">
        <v>45</v>
      </c>
      <c r="C86" s="57" t="s">
        <v>39</v>
      </c>
      <c r="D86" s="62">
        <v>470</v>
      </c>
      <c r="E86" s="79">
        <f t="shared" si="24"/>
        <v>0.78333333333333333</v>
      </c>
      <c r="F86" s="80">
        <f t="shared" si="25"/>
        <v>368.16666666666669</v>
      </c>
      <c r="G86" s="287">
        <v>300</v>
      </c>
      <c r="H86" s="81">
        <f t="shared" si="26"/>
        <v>0.5</v>
      </c>
      <c r="I86" s="80">
        <f t="shared" si="27"/>
        <v>150</v>
      </c>
      <c r="J86" s="64">
        <v>175</v>
      </c>
      <c r="K86" s="81">
        <f t="shared" si="28"/>
        <v>0.29166666666666669</v>
      </c>
      <c r="L86" s="86">
        <f t="shared" si="29"/>
        <v>51.041666666666671</v>
      </c>
      <c r="M86" s="110">
        <f t="shared" si="30"/>
        <v>569.20833333333337</v>
      </c>
    </row>
    <row r="87" spans="1:13" x14ac:dyDescent="0.25">
      <c r="A87" s="55">
        <v>9</v>
      </c>
      <c r="B87" s="56" t="s">
        <v>24</v>
      </c>
      <c r="C87" s="57" t="s">
        <v>4</v>
      </c>
      <c r="D87" s="62">
        <v>440</v>
      </c>
      <c r="E87" s="81">
        <f t="shared" si="24"/>
        <v>0.73333333333333328</v>
      </c>
      <c r="F87" s="80">
        <f t="shared" si="25"/>
        <v>322.66666666666663</v>
      </c>
      <c r="G87" s="287">
        <v>270</v>
      </c>
      <c r="H87" s="81">
        <f t="shared" si="26"/>
        <v>0.45</v>
      </c>
      <c r="I87" s="80">
        <f t="shared" si="27"/>
        <v>121.5</v>
      </c>
      <c r="J87" s="64">
        <v>160</v>
      </c>
      <c r="K87" s="81">
        <f t="shared" si="28"/>
        <v>0.26666666666666666</v>
      </c>
      <c r="L87" s="86">
        <f t="shared" si="29"/>
        <v>42.666666666666664</v>
      </c>
      <c r="M87" s="110">
        <f t="shared" si="30"/>
        <v>486.83333333333331</v>
      </c>
    </row>
    <row r="88" spans="1:13" x14ac:dyDescent="0.25">
      <c r="A88" s="55">
        <v>10</v>
      </c>
      <c r="B88" s="56" t="s">
        <v>36</v>
      </c>
      <c r="C88" s="286" t="s">
        <v>6</v>
      </c>
      <c r="D88" s="62">
        <v>360</v>
      </c>
      <c r="E88" s="81">
        <f t="shared" si="24"/>
        <v>0.6</v>
      </c>
      <c r="F88" s="82">
        <f t="shared" si="25"/>
        <v>216</v>
      </c>
      <c r="G88" s="287">
        <v>145</v>
      </c>
      <c r="H88" s="81">
        <f t="shared" si="26"/>
        <v>0.24166666666666667</v>
      </c>
      <c r="I88" s="82">
        <f t="shared" si="27"/>
        <v>35.041666666666664</v>
      </c>
      <c r="J88" s="117">
        <v>35</v>
      </c>
      <c r="K88" s="81">
        <f>J88/300</f>
        <v>0.11666666666666667</v>
      </c>
      <c r="L88" s="87">
        <f t="shared" si="29"/>
        <v>4.083333333333333</v>
      </c>
      <c r="M88" s="110">
        <f t="shared" si="30"/>
        <v>255.125</v>
      </c>
    </row>
    <row r="89" spans="1:13" x14ac:dyDescent="0.25">
      <c r="A89" s="60">
        <v>11</v>
      </c>
      <c r="B89" s="69" t="s">
        <v>41</v>
      </c>
      <c r="C89" s="66" t="s">
        <v>6</v>
      </c>
      <c r="D89" s="70">
        <v>165</v>
      </c>
      <c r="E89" s="83">
        <f>D89/300</f>
        <v>0.55000000000000004</v>
      </c>
      <c r="F89" s="84">
        <f t="shared" si="25"/>
        <v>90.750000000000014</v>
      </c>
      <c r="G89" s="70">
        <v>55</v>
      </c>
      <c r="H89" s="83">
        <f>G89/300</f>
        <v>0.18333333333333332</v>
      </c>
      <c r="I89" s="84">
        <f t="shared" si="27"/>
        <v>10.083333333333332</v>
      </c>
      <c r="J89" s="69">
        <v>25</v>
      </c>
      <c r="K89" s="83">
        <f t="shared" ref="K89:K91" si="31">J89/300</f>
        <v>8.3333333333333329E-2</v>
      </c>
      <c r="L89" s="88">
        <f t="shared" si="29"/>
        <v>2.083333333333333</v>
      </c>
      <c r="M89" s="111">
        <f t="shared" si="30"/>
        <v>102.91666666666667</v>
      </c>
    </row>
    <row r="90" spans="1:13" ht="15.75" x14ac:dyDescent="0.25">
      <c r="A90" s="74">
        <v>12</v>
      </c>
      <c r="B90" s="71" t="s">
        <v>34</v>
      </c>
      <c r="C90" s="104" t="s">
        <v>4</v>
      </c>
      <c r="D90" s="118">
        <v>150</v>
      </c>
      <c r="E90" s="89">
        <f t="shared" ref="E90:E91" si="32">D90/300</f>
        <v>0.5</v>
      </c>
      <c r="F90" s="89">
        <f t="shared" si="25"/>
        <v>75</v>
      </c>
      <c r="G90" s="116">
        <v>60</v>
      </c>
      <c r="H90" s="89">
        <f t="shared" ref="H90:H91" si="33">G90/300</f>
        <v>0.2</v>
      </c>
      <c r="I90" s="90">
        <f t="shared" si="27"/>
        <v>12</v>
      </c>
      <c r="J90" s="119">
        <v>45</v>
      </c>
      <c r="K90" s="89">
        <f>J90/600</f>
        <v>7.4999999999999997E-2</v>
      </c>
      <c r="L90" s="89">
        <f t="shared" si="29"/>
        <v>3.375</v>
      </c>
      <c r="M90" s="112">
        <f t="shared" si="30"/>
        <v>90.375</v>
      </c>
    </row>
    <row r="91" spans="1:13" x14ac:dyDescent="0.25">
      <c r="A91" s="72">
        <v>13</v>
      </c>
      <c r="B91" s="66" t="s">
        <v>95</v>
      </c>
      <c r="C91" s="66" t="s">
        <v>96</v>
      </c>
      <c r="D91" s="70">
        <v>110</v>
      </c>
      <c r="E91" s="83">
        <f t="shared" si="32"/>
        <v>0.36666666666666664</v>
      </c>
      <c r="F91" s="84">
        <f t="shared" si="25"/>
        <v>40.333333333333329</v>
      </c>
      <c r="G91" s="106">
        <v>65</v>
      </c>
      <c r="H91" s="83">
        <f t="shared" si="33"/>
        <v>0.21666666666666667</v>
      </c>
      <c r="I91" s="84">
        <f t="shared" si="27"/>
        <v>14.083333333333334</v>
      </c>
      <c r="J91" s="106">
        <v>10</v>
      </c>
      <c r="K91" s="83">
        <f t="shared" si="31"/>
        <v>3.3333333333333333E-2</v>
      </c>
      <c r="L91" s="84">
        <f t="shared" si="29"/>
        <v>0.33333333333333331</v>
      </c>
      <c r="M91" s="111">
        <f t="shared" si="30"/>
        <v>54.75</v>
      </c>
    </row>
  </sheetData>
  <sortState ref="B68:M78">
    <sortCondition descending="1" ref="M68:M78"/>
  </sortState>
  <mergeCells count="57">
    <mergeCell ref="B59:D59"/>
    <mergeCell ref="B75:D75"/>
    <mergeCell ref="H5:H7"/>
    <mergeCell ref="G5:G7"/>
    <mergeCell ref="F5:F7"/>
    <mergeCell ref="E5:E7"/>
    <mergeCell ref="D5:D7"/>
    <mergeCell ref="C5:C7"/>
    <mergeCell ref="B5:B7"/>
    <mergeCell ref="G60:G62"/>
    <mergeCell ref="F60:F62"/>
    <mergeCell ref="E60:E62"/>
    <mergeCell ref="B31:D31"/>
    <mergeCell ref="K5:K7"/>
    <mergeCell ref="J5:J7"/>
    <mergeCell ref="I5:I7"/>
    <mergeCell ref="F32:F34"/>
    <mergeCell ref="E32:E34"/>
    <mergeCell ref="C2:L2"/>
    <mergeCell ref="B4:D4"/>
    <mergeCell ref="A5:A7"/>
    <mergeCell ref="M32:M34"/>
    <mergeCell ref="L32:L34"/>
    <mergeCell ref="K32:K34"/>
    <mergeCell ref="J32:J34"/>
    <mergeCell ref="I32:I34"/>
    <mergeCell ref="H32:H34"/>
    <mergeCell ref="G32:G34"/>
    <mergeCell ref="D32:D34"/>
    <mergeCell ref="C32:C34"/>
    <mergeCell ref="B32:B34"/>
    <mergeCell ref="A32:A34"/>
    <mergeCell ref="M5:M7"/>
    <mergeCell ref="L5:L7"/>
    <mergeCell ref="M60:M62"/>
    <mergeCell ref="L60:L62"/>
    <mergeCell ref="K60:K62"/>
    <mergeCell ref="J60:J62"/>
    <mergeCell ref="I60:I62"/>
    <mergeCell ref="H76:H78"/>
    <mergeCell ref="H60:H62"/>
    <mergeCell ref="G76:G78"/>
    <mergeCell ref="F76:F78"/>
    <mergeCell ref="E76:E78"/>
    <mergeCell ref="M76:M78"/>
    <mergeCell ref="L76:L78"/>
    <mergeCell ref="K76:K78"/>
    <mergeCell ref="J76:J78"/>
    <mergeCell ref="I76:I78"/>
    <mergeCell ref="A76:A78"/>
    <mergeCell ref="D60:D62"/>
    <mergeCell ref="C60:C62"/>
    <mergeCell ref="B60:B62"/>
    <mergeCell ref="A60:A62"/>
    <mergeCell ref="C76:C78"/>
    <mergeCell ref="B76:B78"/>
    <mergeCell ref="D76:D7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Рейтинг КСПб женщины</vt:lpstr>
      <vt:lpstr>Рейтинг КСПб мужчины</vt:lpstr>
      <vt:lpstr>Женщины</vt:lpstr>
      <vt:lpstr>Мужчины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2019-08-27T16:33:35Z</dcterms:created>
  <dcterms:modified xsi:type="dcterms:W3CDTF">2019-12-09T15:14:11Z</dcterms:modified>
</cp:coreProperties>
</file>