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 activeTab="1"/>
  </bookViews>
  <sheets>
    <sheet name="Мужчины" sheetId="1" r:id="rId1"/>
    <sheet name="Женщины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2" i="1" l="1"/>
  <c r="O22" i="1" s="1"/>
  <c r="P22" i="1" s="1"/>
  <c r="N26" i="1"/>
  <c r="O26" i="1" s="1"/>
  <c r="P26" i="1" s="1"/>
  <c r="N18" i="1"/>
  <c r="O18" i="1" s="1"/>
  <c r="P18" i="1" s="1"/>
  <c r="N24" i="1"/>
  <c r="O24" i="1" s="1"/>
  <c r="N14" i="1"/>
  <c r="O14" i="1" s="1"/>
  <c r="N7" i="1"/>
  <c r="O7" i="1" s="1"/>
  <c r="N8" i="1"/>
  <c r="O8" i="1" s="1"/>
  <c r="N11" i="1"/>
  <c r="O11" i="1" s="1"/>
  <c r="N6" i="1"/>
  <c r="O6" i="1" s="1"/>
  <c r="K6" i="1"/>
  <c r="L6" i="1" s="1"/>
  <c r="O16" i="2"/>
  <c r="P16" i="2" s="1"/>
  <c r="N16" i="2"/>
  <c r="N15" i="2" l="1"/>
  <c r="O15" i="2" s="1"/>
  <c r="N10" i="2"/>
  <c r="O10" i="2" s="1"/>
  <c r="N14" i="2"/>
  <c r="O14" i="2" s="1"/>
  <c r="H10" i="2"/>
  <c r="N8" i="2"/>
  <c r="O8" i="2" s="1"/>
  <c r="N7" i="2"/>
  <c r="O7" i="2" s="1"/>
  <c r="K7" i="2"/>
  <c r="N6" i="2"/>
  <c r="O6" i="2" s="1"/>
  <c r="K6" i="2"/>
  <c r="L6" i="2" s="1"/>
  <c r="K10" i="1" l="1"/>
  <c r="L10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P15" i="1" s="1"/>
  <c r="K17" i="1"/>
  <c r="L17" i="1" s="1"/>
  <c r="P17" i="1" s="1"/>
  <c r="K9" i="1"/>
  <c r="L9" i="1" s="1"/>
  <c r="H6" i="1"/>
  <c r="I6" i="1" s="1"/>
  <c r="P6" i="1" s="1"/>
  <c r="H11" i="1"/>
  <c r="I11" i="1" s="1"/>
  <c r="P11" i="1" s="1"/>
  <c r="H7" i="1"/>
  <c r="I7" i="1" s="1"/>
  <c r="P7" i="1" s="1"/>
  <c r="H12" i="1"/>
  <c r="I12" i="1" s="1"/>
  <c r="P12" i="1" s="1"/>
  <c r="H13" i="1"/>
  <c r="I13" i="1" s="1"/>
  <c r="P13" i="1" s="1"/>
  <c r="H19" i="1"/>
  <c r="I19" i="1" s="1"/>
  <c r="P19" i="1" s="1"/>
  <c r="H20" i="1"/>
  <c r="I20" i="1" s="1"/>
  <c r="P20" i="1" s="1"/>
  <c r="H14" i="1"/>
  <c r="I14" i="1" s="1"/>
  <c r="H24" i="1"/>
  <c r="I24" i="1" s="1"/>
  <c r="P24" i="1" s="1"/>
  <c r="H9" i="1"/>
  <c r="I9" i="1" s="1"/>
  <c r="E10" i="1"/>
  <c r="F10" i="1" s="1"/>
  <c r="E8" i="1"/>
  <c r="F8" i="1" s="1"/>
  <c r="E16" i="1"/>
  <c r="F16" i="1" s="1"/>
  <c r="P16" i="1" s="1"/>
  <c r="E6" i="1"/>
  <c r="F6" i="1" s="1"/>
  <c r="E11" i="1"/>
  <c r="F11" i="1" s="1"/>
  <c r="E21" i="1"/>
  <c r="F21" i="1" s="1"/>
  <c r="P21" i="1" s="1"/>
  <c r="E23" i="1"/>
  <c r="F23" i="1" s="1"/>
  <c r="P23" i="1" s="1"/>
  <c r="E25" i="1"/>
  <c r="F25" i="1" s="1"/>
  <c r="P25" i="1" s="1"/>
  <c r="E27" i="1"/>
  <c r="F27" i="1" s="1"/>
  <c r="P27" i="1" s="1"/>
  <c r="E9" i="1"/>
  <c r="F9" i="1" s="1"/>
  <c r="K11" i="2"/>
  <c r="L11" i="2" s="1"/>
  <c r="L7" i="2"/>
  <c r="K14" i="2"/>
  <c r="L14" i="2" s="1"/>
  <c r="K10" i="2"/>
  <c r="L10" i="2" s="1"/>
  <c r="H15" i="2"/>
  <c r="I15" i="2" s="1"/>
  <c r="H9" i="2"/>
  <c r="I9" i="2" s="1"/>
  <c r="H8" i="2"/>
  <c r="I8" i="2" s="1"/>
  <c r="H12" i="2"/>
  <c r="I12" i="2" s="1"/>
  <c r="H7" i="2"/>
  <c r="I7" i="2" s="1"/>
  <c r="H14" i="2"/>
  <c r="I14" i="2" s="1"/>
  <c r="I10" i="2"/>
  <c r="H17" i="2"/>
  <c r="I17" i="2" s="1"/>
  <c r="H6" i="2"/>
  <c r="I6" i="2" s="1"/>
  <c r="P6" i="2" s="1"/>
  <c r="E11" i="2"/>
  <c r="F11" i="2" s="1"/>
  <c r="P11" i="2" s="1"/>
  <c r="E6" i="2"/>
  <c r="F6" i="2" s="1"/>
  <c r="E15" i="2"/>
  <c r="F15" i="2" s="1"/>
  <c r="P15" i="2" s="1"/>
  <c r="E9" i="2"/>
  <c r="F9" i="2" s="1"/>
  <c r="P9" i="2" s="1"/>
  <c r="E8" i="2"/>
  <c r="F8" i="2" s="1"/>
  <c r="P8" i="2" s="1"/>
  <c r="E12" i="2"/>
  <c r="F12" i="2" s="1"/>
  <c r="E7" i="2"/>
  <c r="F7" i="2" s="1"/>
  <c r="E14" i="2"/>
  <c r="F14" i="2" s="1"/>
  <c r="P14" i="2" s="1"/>
  <c r="E10" i="2"/>
  <c r="F10" i="2" s="1"/>
  <c r="P10" i="2" s="1"/>
  <c r="E17" i="2"/>
  <c r="F17" i="2" s="1"/>
  <c r="E13" i="2"/>
  <c r="F13" i="2" s="1"/>
  <c r="P13" i="2" s="1"/>
  <c r="P17" i="2" l="1"/>
  <c r="P12" i="2"/>
  <c r="P7" i="2"/>
  <c r="P9" i="1"/>
  <c r="P8" i="1"/>
  <c r="P14" i="1"/>
  <c r="P10" i="1"/>
</calcChain>
</file>

<file path=xl/sharedStrings.xml><?xml version="1.0" encoding="utf-8"?>
<sst xmlns="http://schemas.openxmlformats.org/spreadsheetml/2006/main" count="110" uniqueCount="59">
  <si>
    <t>№</t>
  </si>
  <si>
    <t>Фамилия Имя</t>
  </si>
  <si>
    <t>Регион/Клуб</t>
  </si>
  <si>
    <t>1 этап</t>
  </si>
  <si>
    <t>2 этап</t>
  </si>
  <si>
    <t>3 этап</t>
  </si>
  <si>
    <t>4 этап</t>
  </si>
  <si>
    <t>Баллы</t>
  </si>
  <si>
    <t>% точн.</t>
  </si>
  <si>
    <t>Коэф.</t>
  </si>
  <si>
    <t xml:space="preserve">Сумма </t>
  </si>
  <si>
    <t>Зиновьев Александр</t>
  </si>
  <si>
    <t>Череповец, "Цель"</t>
  </si>
  <si>
    <t>Гатауллин Рашит</t>
  </si>
  <si>
    <t>Зеленцов Алексей</t>
  </si>
  <si>
    <t>Москва, "Шк. Дм. Мельникова</t>
  </si>
  <si>
    <t>Санкт-Петербург, ЦАЁСП</t>
  </si>
  <si>
    <t>Долгих Иван</t>
  </si>
  <si>
    <t>Москва, "Серебряный нож"</t>
  </si>
  <si>
    <t>Соколов Юрий</t>
  </si>
  <si>
    <t>Санкт-Петербург, "78 Легион"</t>
  </si>
  <si>
    <t>Никонов Михаил</t>
  </si>
  <si>
    <t>Новиков Олег</t>
  </si>
  <si>
    <t>Ердяков Александр</t>
  </si>
  <si>
    <t>Санкт-Петербург, "Стриж"</t>
  </si>
  <si>
    <t>Минин Антон</t>
  </si>
  <si>
    <t>Санкт-Петербург, "Злая пчела"</t>
  </si>
  <si>
    <t>Уксусов Никита</t>
  </si>
  <si>
    <t>Бондаренко Анна</t>
  </si>
  <si>
    <t>Егорова Татьяна</t>
  </si>
  <si>
    <t>Лебедева Ольга</t>
  </si>
  <si>
    <t>Головина Татьяна</t>
  </si>
  <si>
    <t>Силантьева Елена</t>
  </si>
  <si>
    <t>Москва, "Freeknife"</t>
  </si>
  <si>
    <t>Соломина Ольга</t>
  </si>
  <si>
    <t>Горецкая Нина</t>
  </si>
  <si>
    <t>Матчина Наталья</t>
  </si>
  <si>
    <t>Майданова Анна</t>
  </si>
  <si>
    <t>Плахотная Марина</t>
  </si>
  <si>
    <t>Москва, "Шк. Дм. Мельникова"</t>
  </si>
  <si>
    <t>Новикова Татьяна</t>
  </si>
  <si>
    <t>Чепурнов Василий</t>
  </si>
  <si>
    <t>Выборг</t>
  </si>
  <si>
    <t>Баландин Владимир</t>
  </si>
  <si>
    <t>Шлоков Роман</t>
  </si>
  <si>
    <t>Продайдуша Андрей</t>
  </si>
  <si>
    <t>Парамонов Николай</t>
  </si>
  <si>
    <t>Матевосян Ашот</t>
  </si>
  <si>
    <t>Яковлев Сергей</t>
  </si>
  <si>
    <t>Рюмин Владимир</t>
  </si>
  <si>
    <t>Рейтинг "Кубка Санкт-Петербурга 2019 года по метанию топора" Мужчины</t>
  </si>
  <si>
    <t>Рейтинг "Кубка Санкт-Петербурга 2019 года по метанию топора" Женщины</t>
  </si>
  <si>
    <t>Гребенщикова Татьяна</t>
  </si>
  <si>
    <t>Есаулов Александр</t>
  </si>
  <si>
    <t>Черняк Родион</t>
  </si>
  <si>
    <t>Санкт-Петербург, "Луч 21"</t>
  </si>
  <si>
    <t>Яциненко Александр</t>
  </si>
  <si>
    <t>Назаров Константин</t>
  </si>
  <si>
    <t>СПб, "Злая пчела"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</si>
</sst>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0" fillId="0" borderId="5" xfId="0" applyBorder="1"/>
    <xf numFmtId="0" fontId="0" fillId="0" borderId="10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3" xfId="0" applyBorder="1"/>
    <xf numFmtId="0" fontId="0" fillId="0" borderId="14" xfId="0" applyBorder="1"/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/>
    <xf numFmtId="0" fontId="0" fillId="2" borderId="19" xfId="0" applyFill="1" applyBorder="1"/>
    <xf numFmtId="0" fontId="1" fillId="2" borderId="18" xfId="0" applyFon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right" vertical="center"/>
    </xf>
    <xf numFmtId="164" fontId="1" fillId="2" borderId="12" xfId="0" applyNumberFormat="1" applyFont="1" applyFill="1" applyBorder="1" applyAlignment="1">
      <alignment horizontal="right" vertical="center"/>
    </xf>
    <xf numFmtId="0" fontId="0" fillId="5" borderId="13" xfId="0" applyFill="1" applyBorder="1" applyAlignment="1">
      <alignment horizontal="center" vertical="center"/>
    </xf>
    <xf numFmtId="0" fontId="0" fillId="5" borderId="20" xfId="0" applyFill="1" applyBorder="1"/>
    <xf numFmtId="0" fontId="0" fillId="5" borderId="21" xfId="0" applyFill="1" applyBorder="1"/>
    <xf numFmtId="0" fontId="1" fillId="5" borderId="20" xfId="0" applyFon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right" vertical="center"/>
    </xf>
    <xf numFmtId="164" fontId="1" fillId="5" borderId="13" xfId="0" applyNumberFormat="1" applyFont="1" applyFill="1" applyBorder="1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0" xfId="0" applyFill="1" applyBorder="1"/>
    <xf numFmtId="0" fontId="0" fillId="3" borderId="21" xfId="0" applyFill="1" applyBorder="1"/>
    <xf numFmtId="0" fontId="1" fillId="3" borderId="20" xfId="0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right" vertical="center"/>
    </xf>
    <xf numFmtId="0" fontId="0" fillId="3" borderId="20" xfId="0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0" fillId="0" borderId="4" xfId="0" applyNumberFormat="1" applyBorder="1"/>
    <xf numFmtId="0" fontId="0" fillId="0" borderId="27" xfId="0" applyBorder="1"/>
    <xf numFmtId="164" fontId="0" fillId="0" borderId="21" xfId="0" applyNumberFormat="1" applyBorder="1"/>
    <xf numFmtId="0" fontId="0" fillId="0" borderId="26" xfId="0" applyBorder="1" applyAlignment="1">
      <alignment horizontal="center" vertical="center"/>
    </xf>
    <xf numFmtId="0" fontId="0" fillId="0" borderId="29" xfId="0" applyBorder="1"/>
    <xf numFmtId="164" fontId="0" fillId="0" borderId="6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0" fillId="0" borderId="31" xfId="0" applyBorder="1"/>
    <xf numFmtId="0" fontId="1" fillId="0" borderId="31" xfId="0" applyFon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64" fontId="1" fillId="0" borderId="30" xfId="0" applyNumberFormat="1" applyFont="1" applyBorder="1" applyAlignment="1">
      <alignment horizontal="right" vertical="center"/>
    </xf>
    <xf numFmtId="0" fontId="0" fillId="0" borderId="30" xfId="0" applyBorder="1"/>
    <xf numFmtId="164" fontId="0" fillId="0" borderId="32" xfId="0" applyNumberFormat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164" fontId="0" fillId="6" borderId="5" xfId="0" applyNumberFormat="1" applyFill="1" applyBorder="1"/>
    <xf numFmtId="164" fontId="0" fillId="0" borderId="27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6" borderId="20" xfId="0" applyFill="1" applyBorder="1"/>
    <xf numFmtId="0" fontId="0" fillId="6" borderId="21" xfId="0" applyFill="1" applyBorder="1"/>
    <xf numFmtId="0" fontId="1" fillId="6" borderId="20" xfId="0" applyFont="1" applyFill="1" applyBorder="1" applyAlignment="1">
      <alignment horizontal="center" vertical="center"/>
    </xf>
    <xf numFmtId="164" fontId="0" fillId="6" borderId="21" xfId="0" applyNumberFormat="1" applyFill="1" applyBorder="1" applyAlignment="1">
      <alignment horizontal="center" vertical="center"/>
    </xf>
    <xf numFmtId="0" fontId="0" fillId="6" borderId="0" xfId="0" applyFill="1"/>
    <xf numFmtId="0" fontId="0" fillId="7" borderId="20" xfId="0" applyFill="1" applyBorder="1"/>
    <xf numFmtId="0" fontId="0" fillId="7" borderId="21" xfId="0" applyFill="1" applyBorder="1"/>
    <xf numFmtId="0" fontId="1" fillId="7" borderId="20" xfId="0" applyFont="1" applyFill="1" applyBorder="1" applyAlignment="1">
      <alignment horizontal="center" vertical="center"/>
    </xf>
    <xf numFmtId="164" fontId="0" fillId="7" borderId="4" xfId="0" applyNumberFormat="1" applyFill="1" applyBorder="1" applyAlignment="1">
      <alignment horizontal="center" vertical="center"/>
    </xf>
    <xf numFmtId="164" fontId="0" fillId="7" borderId="21" xfId="0" applyNumberFormat="1" applyFill="1" applyBorder="1" applyAlignment="1">
      <alignment horizontal="center" vertical="center"/>
    </xf>
    <xf numFmtId="164" fontId="0" fillId="7" borderId="5" xfId="0" applyNumberForma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64" fontId="1" fillId="7" borderId="13" xfId="0" applyNumberFormat="1" applyFont="1" applyFill="1" applyBorder="1" applyAlignment="1">
      <alignment horizontal="right" vertical="center"/>
    </xf>
    <xf numFmtId="164" fontId="1" fillId="6" borderId="13" xfId="0" applyNumberFormat="1" applyFont="1" applyFill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1" fillId="0" borderId="20" xfId="0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right" vertical="center"/>
    </xf>
    <xf numFmtId="164" fontId="0" fillId="0" borderId="21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110" zoomScaleNormal="110" workbookViewId="0">
      <selection activeCell="P32" sqref="P32"/>
    </sheetView>
  </sheetViews>
  <sheetFormatPr defaultRowHeight="15" x14ac:dyDescent="0.25"/>
  <cols>
    <col min="1" max="1" width="3.140625" bestFit="1" customWidth="1"/>
    <col min="2" max="2" width="20.140625" bestFit="1" customWidth="1"/>
    <col min="3" max="3" width="29.28515625" bestFit="1" customWidth="1"/>
    <col min="4" max="4" width="7" bestFit="1" customWidth="1"/>
    <col min="5" max="5" width="7.7109375" bestFit="1" customWidth="1"/>
    <col min="6" max="6" width="8.28515625" bestFit="1" customWidth="1"/>
    <col min="7" max="7" width="7" bestFit="1" customWidth="1"/>
    <col min="8" max="8" width="7.7109375" bestFit="1" customWidth="1"/>
    <col min="9" max="9" width="9.28515625" bestFit="1" customWidth="1"/>
    <col min="10" max="10" width="6.85546875" bestFit="1" customWidth="1"/>
    <col min="11" max="11" width="7.7109375" bestFit="1" customWidth="1"/>
    <col min="12" max="12" width="8.28515625" bestFit="1" customWidth="1"/>
    <col min="13" max="13" width="6.85546875" bestFit="1" customWidth="1"/>
    <col min="14" max="14" width="7.7109375" bestFit="1" customWidth="1"/>
    <col min="15" max="15" width="8.7109375" customWidth="1"/>
    <col min="16" max="16" width="8.7109375" bestFit="1" customWidth="1"/>
  </cols>
  <sheetData>
    <row r="1" spans="1:17" ht="15.75" thickBot="1" x14ac:dyDescent="0.3"/>
    <row r="2" spans="1:17" ht="19.5" thickBot="1" x14ac:dyDescent="0.35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7" ht="15.75" thickBot="1" x14ac:dyDescent="0.3"/>
    <row r="4" spans="1:17" ht="15.75" thickBot="1" x14ac:dyDescent="0.3">
      <c r="A4" s="109" t="s">
        <v>0</v>
      </c>
      <c r="B4" s="111" t="s">
        <v>1</v>
      </c>
      <c r="C4" s="111" t="s">
        <v>2</v>
      </c>
      <c r="D4" s="106" t="s">
        <v>3</v>
      </c>
      <c r="E4" s="107"/>
      <c r="F4" s="108"/>
      <c r="G4" s="106" t="s">
        <v>4</v>
      </c>
      <c r="H4" s="107"/>
      <c r="I4" s="108"/>
      <c r="J4" s="106" t="s">
        <v>5</v>
      </c>
      <c r="K4" s="107"/>
      <c r="L4" s="108"/>
      <c r="M4" s="106" t="s">
        <v>6</v>
      </c>
      <c r="N4" s="107"/>
      <c r="O4" s="108"/>
      <c r="P4" s="111" t="s">
        <v>10</v>
      </c>
    </row>
    <row r="5" spans="1:17" ht="15.75" thickBot="1" x14ac:dyDescent="0.3">
      <c r="A5" s="110"/>
      <c r="B5" s="112"/>
      <c r="C5" s="112"/>
      <c r="D5" s="5" t="s">
        <v>7</v>
      </c>
      <c r="E5" s="6" t="s">
        <v>8</v>
      </c>
      <c r="F5" s="7" t="s">
        <v>9</v>
      </c>
      <c r="G5" s="5" t="s">
        <v>7</v>
      </c>
      <c r="H5" s="6" t="s">
        <v>8</v>
      </c>
      <c r="I5" s="7" t="s">
        <v>9</v>
      </c>
      <c r="J5" s="5" t="s">
        <v>7</v>
      </c>
      <c r="K5" s="6" t="s">
        <v>8</v>
      </c>
      <c r="L5" s="7" t="s">
        <v>9</v>
      </c>
      <c r="M5" s="5" t="s">
        <v>7</v>
      </c>
      <c r="N5" s="6" t="s">
        <v>8</v>
      </c>
      <c r="O5" s="8" t="s">
        <v>9</v>
      </c>
      <c r="P5" s="112"/>
    </row>
    <row r="6" spans="1:17" x14ac:dyDescent="0.25">
      <c r="A6" s="24">
        <v>1</v>
      </c>
      <c r="B6" s="25" t="s">
        <v>19</v>
      </c>
      <c r="C6" s="26" t="s">
        <v>20</v>
      </c>
      <c r="D6" s="27">
        <v>85</v>
      </c>
      <c r="E6" s="28">
        <f>D6/200</f>
        <v>0.42499999999999999</v>
      </c>
      <c r="F6" s="59">
        <f>D6*E6</f>
        <v>36.125</v>
      </c>
      <c r="G6" s="27">
        <v>135</v>
      </c>
      <c r="H6" s="28">
        <f>G6/200</f>
        <v>0.67500000000000004</v>
      </c>
      <c r="I6" s="59">
        <f>G6*H6</f>
        <v>91.125</v>
      </c>
      <c r="J6" s="27">
        <v>135</v>
      </c>
      <c r="K6" s="28">
        <f>J6/200</f>
        <v>0.67500000000000004</v>
      </c>
      <c r="L6" s="59">
        <f>J6*K6</f>
        <v>91.125</v>
      </c>
      <c r="M6" s="27">
        <v>120</v>
      </c>
      <c r="N6" s="28">
        <f>M6/200</f>
        <v>0.6</v>
      </c>
      <c r="O6" s="71">
        <f>M6*N6</f>
        <v>72</v>
      </c>
      <c r="P6" s="30">
        <f>SUM(I6,L6,O6)</f>
        <v>254.25</v>
      </c>
    </row>
    <row r="7" spans="1:17" x14ac:dyDescent="0.25">
      <c r="A7" s="88">
        <v>2</v>
      </c>
      <c r="B7" s="82" t="s">
        <v>41</v>
      </c>
      <c r="C7" s="83" t="s">
        <v>42</v>
      </c>
      <c r="D7" s="82"/>
      <c r="E7" s="85"/>
      <c r="F7" s="86"/>
      <c r="G7" s="84">
        <v>145</v>
      </c>
      <c r="H7" s="85">
        <f>G7/200</f>
        <v>0.72499999999999998</v>
      </c>
      <c r="I7" s="86">
        <f>G7*H7</f>
        <v>105.125</v>
      </c>
      <c r="J7" s="84"/>
      <c r="K7" s="85"/>
      <c r="L7" s="86"/>
      <c r="M7" s="84">
        <v>160</v>
      </c>
      <c r="N7" s="85">
        <f>M7/200</f>
        <v>0.8</v>
      </c>
      <c r="O7" s="87">
        <f>M7*N7</f>
        <v>128</v>
      </c>
      <c r="P7" s="89">
        <f>SUM(I7,O7)</f>
        <v>233.125</v>
      </c>
    </row>
    <row r="8" spans="1:17" x14ac:dyDescent="0.25">
      <c r="A8" s="38">
        <v>3</v>
      </c>
      <c r="B8" s="39" t="s">
        <v>14</v>
      </c>
      <c r="C8" s="40" t="s">
        <v>15</v>
      </c>
      <c r="D8" s="41">
        <v>110</v>
      </c>
      <c r="E8" s="42">
        <f>D8/200</f>
        <v>0.55000000000000004</v>
      </c>
      <c r="F8" s="60">
        <f>D8*E8</f>
        <v>60.500000000000007</v>
      </c>
      <c r="G8" s="41"/>
      <c r="H8" s="42"/>
      <c r="I8" s="60"/>
      <c r="J8" s="41">
        <v>105</v>
      </c>
      <c r="K8" s="42">
        <f t="shared" ref="K8:K15" si="0">J8/200</f>
        <v>0.52500000000000002</v>
      </c>
      <c r="L8" s="60">
        <f t="shared" ref="L8:L15" si="1">J8*K8</f>
        <v>55.125</v>
      </c>
      <c r="M8" s="41">
        <v>115</v>
      </c>
      <c r="N8" s="42">
        <f>M8/200</f>
        <v>0.57499999999999996</v>
      </c>
      <c r="O8" s="72">
        <f>M8*N8</f>
        <v>66.125</v>
      </c>
      <c r="P8" s="45">
        <f>SUM(F8,L8,O8)</f>
        <v>181.75</v>
      </c>
      <c r="Q8" s="81"/>
    </row>
    <row r="9" spans="1:17" x14ac:dyDescent="0.25">
      <c r="A9" s="3">
        <v>4</v>
      </c>
      <c r="B9" s="93" t="s">
        <v>11</v>
      </c>
      <c r="C9" s="94" t="s">
        <v>12</v>
      </c>
      <c r="D9" s="95">
        <v>120</v>
      </c>
      <c r="E9" s="96">
        <f>D9/200</f>
        <v>0.6</v>
      </c>
      <c r="F9" s="97">
        <f>D9*E9</f>
        <v>72</v>
      </c>
      <c r="G9" s="95">
        <v>75</v>
      </c>
      <c r="H9" s="96">
        <f>G9/200</f>
        <v>0.375</v>
      </c>
      <c r="I9" s="97">
        <f>G9*H9</f>
        <v>28.125</v>
      </c>
      <c r="J9" s="95">
        <v>120</v>
      </c>
      <c r="K9" s="96">
        <f t="shared" si="0"/>
        <v>0.6</v>
      </c>
      <c r="L9" s="97">
        <f t="shared" si="1"/>
        <v>72</v>
      </c>
      <c r="M9" s="95"/>
      <c r="N9" s="96"/>
      <c r="O9" s="98"/>
      <c r="P9" s="99">
        <f>SUM(F9,I9,L9)</f>
        <v>172.125</v>
      </c>
      <c r="Q9" s="81"/>
    </row>
    <row r="10" spans="1:17" x14ac:dyDescent="0.25">
      <c r="A10" s="3">
        <v>5</v>
      </c>
      <c r="B10" s="77" t="s">
        <v>13</v>
      </c>
      <c r="C10" s="78" t="s">
        <v>16</v>
      </c>
      <c r="D10" s="79">
        <v>120</v>
      </c>
      <c r="E10" s="70">
        <f>D10/200</f>
        <v>0.6</v>
      </c>
      <c r="F10" s="80">
        <f>D10*E10</f>
        <v>72</v>
      </c>
      <c r="G10" s="79"/>
      <c r="H10" s="70"/>
      <c r="I10" s="80"/>
      <c r="J10" s="79">
        <v>120</v>
      </c>
      <c r="K10" s="70">
        <f t="shared" si="0"/>
        <v>0.6</v>
      </c>
      <c r="L10" s="80">
        <f t="shared" si="1"/>
        <v>72</v>
      </c>
      <c r="M10" s="79"/>
      <c r="N10" s="70"/>
      <c r="O10" s="73"/>
      <c r="P10" s="90">
        <f>SUM(F10,L10)</f>
        <v>144</v>
      </c>
    </row>
    <row r="11" spans="1:17" x14ac:dyDescent="0.25">
      <c r="A11" s="3">
        <v>6</v>
      </c>
      <c r="B11" s="9" t="s">
        <v>21</v>
      </c>
      <c r="C11" s="10" t="s">
        <v>20</v>
      </c>
      <c r="D11" s="16">
        <v>80</v>
      </c>
      <c r="E11" s="20">
        <f>D11/200</f>
        <v>0.4</v>
      </c>
      <c r="F11" s="21">
        <f>D11*E11</f>
        <v>32</v>
      </c>
      <c r="G11" s="16">
        <v>80</v>
      </c>
      <c r="H11" s="20">
        <f>G11/200</f>
        <v>0.4</v>
      </c>
      <c r="I11" s="21">
        <f>G11*H11</f>
        <v>32</v>
      </c>
      <c r="J11" s="16">
        <v>110</v>
      </c>
      <c r="K11" s="20">
        <f t="shared" si="0"/>
        <v>0.55000000000000004</v>
      </c>
      <c r="L11" s="21">
        <f t="shared" si="1"/>
        <v>60.500000000000007</v>
      </c>
      <c r="M11" s="16">
        <v>100</v>
      </c>
      <c r="N11" s="20">
        <f>M11/200</f>
        <v>0.5</v>
      </c>
      <c r="O11" s="73">
        <f>M11*N11</f>
        <v>50</v>
      </c>
      <c r="P11" s="23">
        <f>SUM(I11,L11,O11)</f>
        <v>142.5</v>
      </c>
    </row>
    <row r="12" spans="1:17" x14ac:dyDescent="0.25">
      <c r="A12" s="3">
        <v>7</v>
      </c>
      <c r="B12" s="9" t="s">
        <v>43</v>
      </c>
      <c r="C12" s="10" t="s">
        <v>20</v>
      </c>
      <c r="D12" s="15"/>
      <c r="E12" s="20"/>
      <c r="F12" s="21"/>
      <c r="G12" s="16">
        <v>115</v>
      </c>
      <c r="H12" s="20">
        <f>G12/200</f>
        <v>0.57499999999999996</v>
      </c>
      <c r="I12" s="21">
        <f>G12*H12</f>
        <v>66.125</v>
      </c>
      <c r="J12" s="16">
        <v>110</v>
      </c>
      <c r="K12" s="20">
        <f t="shared" si="0"/>
        <v>0.55000000000000004</v>
      </c>
      <c r="L12" s="21">
        <f t="shared" si="1"/>
        <v>60.500000000000007</v>
      </c>
      <c r="M12" s="16"/>
      <c r="N12" s="20"/>
      <c r="O12" s="76"/>
      <c r="P12" s="23">
        <f>SUM(I12,L12)</f>
        <v>126.625</v>
      </c>
    </row>
    <row r="13" spans="1:17" x14ac:dyDescent="0.25">
      <c r="A13" s="3">
        <v>8</v>
      </c>
      <c r="B13" s="9" t="s">
        <v>44</v>
      </c>
      <c r="C13" s="10" t="s">
        <v>33</v>
      </c>
      <c r="D13" s="15"/>
      <c r="E13" s="20"/>
      <c r="F13" s="21"/>
      <c r="G13" s="16">
        <v>100</v>
      </c>
      <c r="H13" s="20">
        <f>G13/200</f>
        <v>0.5</v>
      </c>
      <c r="I13" s="21">
        <f>G13*H13</f>
        <v>50</v>
      </c>
      <c r="J13" s="16">
        <v>110</v>
      </c>
      <c r="K13" s="20">
        <f t="shared" si="0"/>
        <v>0.55000000000000004</v>
      </c>
      <c r="L13" s="21">
        <f t="shared" si="1"/>
        <v>60.500000000000007</v>
      </c>
      <c r="M13" s="16"/>
      <c r="N13" s="20"/>
      <c r="O13" s="73"/>
      <c r="P13" s="23">
        <f>SUM(I13,L13)</f>
        <v>110.5</v>
      </c>
    </row>
    <row r="14" spans="1:17" x14ac:dyDescent="0.25">
      <c r="A14" s="3">
        <v>9</v>
      </c>
      <c r="B14" s="9" t="s">
        <v>47</v>
      </c>
      <c r="C14" s="10" t="s">
        <v>20</v>
      </c>
      <c r="D14" s="15"/>
      <c r="E14" s="20"/>
      <c r="F14" s="21"/>
      <c r="G14" s="16">
        <v>75</v>
      </c>
      <c r="H14" s="20">
        <f>G14/200</f>
        <v>0.375</v>
      </c>
      <c r="I14" s="21">
        <f>G14*H14</f>
        <v>28.125</v>
      </c>
      <c r="J14" s="16">
        <v>45</v>
      </c>
      <c r="K14" s="20">
        <f t="shared" si="0"/>
        <v>0.22500000000000001</v>
      </c>
      <c r="L14" s="21">
        <f t="shared" si="1"/>
        <v>10.125</v>
      </c>
      <c r="M14" s="16">
        <v>100</v>
      </c>
      <c r="N14" s="20">
        <f>M14/200</f>
        <v>0.5</v>
      </c>
      <c r="O14" s="73">
        <f>M14*N14</f>
        <v>50</v>
      </c>
      <c r="P14" s="23">
        <f>SUM(I14,L14,O14)</f>
        <v>88.25</v>
      </c>
    </row>
    <row r="15" spans="1:17" x14ac:dyDescent="0.25">
      <c r="A15" s="3">
        <v>10</v>
      </c>
      <c r="B15" s="9" t="s">
        <v>48</v>
      </c>
      <c r="C15" s="10" t="s">
        <v>20</v>
      </c>
      <c r="D15" s="9"/>
      <c r="E15" s="50"/>
      <c r="F15" s="52"/>
      <c r="G15" s="9"/>
      <c r="H15" s="50"/>
      <c r="I15" s="52"/>
      <c r="J15" s="16">
        <v>125</v>
      </c>
      <c r="K15" s="50">
        <f t="shared" si="0"/>
        <v>0.625</v>
      </c>
      <c r="L15" s="52">
        <f t="shared" si="1"/>
        <v>78.125</v>
      </c>
      <c r="M15" s="9"/>
      <c r="N15" s="50"/>
      <c r="O15" s="74"/>
      <c r="P15" s="23">
        <f>SUM(L15)</f>
        <v>78.125</v>
      </c>
    </row>
    <row r="16" spans="1:17" x14ac:dyDescent="0.25">
      <c r="A16" s="3">
        <v>11</v>
      </c>
      <c r="B16" s="9" t="s">
        <v>17</v>
      </c>
      <c r="C16" s="10" t="s">
        <v>18</v>
      </c>
      <c r="D16" s="92">
        <v>105</v>
      </c>
      <c r="E16" s="20">
        <f>D16/200</f>
        <v>0.52500000000000002</v>
      </c>
      <c r="F16" s="21">
        <f>D16*E16</f>
        <v>55.125</v>
      </c>
      <c r="G16" s="16"/>
      <c r="H16" s="20"/>
      <c r="I16" s="21"/>
      <c r="J16" s="16"/>
      <c r="K16" s="20"/>
      <c r="L16" s="21"/>
      <c r="M16" s="16"/>
      <c r="N16" s="20"/>
      <c r="O16" s="73"/>
      <c r="P16" s="23">
        <f>SUM(F16,I16,L16)</f>
        <v>55.125</v>
      </c>
    </row>
    <row r="17" spans="1:16" x14ac:dyDescent="0.25">
      <c r="A17" s="3">
        <v>12</v>
      </c>
      <c r="B17" s="9" t="s">
        <v>49</v>
      </c>
      <c r="C17" s="10" t="s">
        <v>12</v>
      </c>
      <c r="D17" s="9"/>
      <c r="E17" s="50"/>
      <c r="F17" s="52"/>
      <c r="G17" s="9"/>
      <c r="H17" s="50"/>
      <c r="I17" s="52"/>
      <c r="J17" s="16">
        <v>105</v>
      </c>
      <c r="K17" s="50">
        <f>J17/200</f>
        <v>0.52500000000000002</v>
      </c>
      <c r="L17" s="52">
        <f>J17*K17</f>
        <v>55.125</v>
      </c>
      <c r="M17" s="9"/>
      <c r="N17" s="50"/>
      <c r="O17" s="74"/>
      <c r="P17" s="23">
        <f>SUM(F17,I17,L17)</f>
        <v>55.125</v>
      </c>
    </row>
    <row r="18" spans="1:16" x14ac:dyDescent="0.25">
      <c r="A18" s="3">
        <v>13</v>
      </c>
      <c r="B18" s="9" t="s">
        <v>54</v>
      </c>
      <c r="C18" s="10" t="s">
        <v>55</v>
      </c>
      <c r="D18" s="16"/>
      <c r="E18" s="20"/>
      <c r="F18" s="21"/>
      <c r="G18" s="16"/>
      <c r="H18" s="20"/>
      <c r="I18" s="21"/>
      <c r="J18" s="16"/>
      <c r="K18" s="20"/>
      <c r="L18" s="21"/>
      <c r="M18" s="16">
        <v>100</v>
      </c>
      <c r="N18" s="20">
        <f>M18/200</f>
        <v>0.5</v>
      </c>
      <c r="O18" s="73">
        <f>M18*N18</f>
        <v>50</v>
      </c>
      <c r="P18" s="23">
        <f>SUM(O18)</f>
        <v>50</v>
      </c>
    </row>
    <row r="19" spans="1:16" x14ac:dyDescent="0.25">
      <c r="A19" s="3">
        <v>14</v>
      </c>
      <c r="B19" s="9" t="s">
        <v>45</v>
      </c>
      <c r="C19" s="10" t="s">
        <v>20</v>
      </c>
      <c r="D19" s="15"/>
      <c r="E19" s="20"/>
      <c r="F19" s="21"/>
      <c r="G19" s="16">
        <v>85</v>
      </c>
      <c r="H19" s="20">
        <f>G19/200</f>
        <v>0.42499999999999999</v>
      </c>
      <c r="I19" s="21">
        <f>G19*H19</f>
        <v>36.125</v>
      </c>
      <c r="J19" s="16"/>
      <c r="K19" s="20"/>
      <c r="L19" s="21"/>
      <c r="M19" s="16"/>
      <c r="N19" s="20"/>
      <c r="O19" s="73"/>
      <c r="P19" s="23">
        <f>SUM(F19,I19,L19)</f>
        <v>36.125</v>
      </c>
    </row>
    <row r="20" spans="1:16" x14ac:dyDescent="0.25">
      <c r="A20" s="3">
        <v>15</v>
      </c>
      <c r="B20" s="9" t="s">
        <v>46</v>
      </c>
      <c r="C20" s="10" t="s">
        <v>24</v>
      </c>
      <c r="D20" s="15"/>
      <c r="E20" s="20"/>
      <c r="F20" s="21"/>
      <c r="G20" s="16">
        <v>80</v>
      </c>
      <c r="H20" s="20">
        <f>G20/200</f>
        <v>0.4</v>
      </c>
      <c r="I20" s="21">
        <f>G20*H20</f>
        <v>32</v>
      </c>
      <c r="J20" s="16"/>
      <c r="K20" s="20"/>
      <c r="L20" s="21"/>
      <c r="M20" s="16"/>
      <c r="N20" s="20"/>
      <c r="O20" s="73"/>
      <c r="P20" s="23">
        <f>SUM(F20,I20,L20)</f>
        <v>32</v>
      </c>
    </row>
    <row r="21" spans="1:16" x14ac:dyDescent="0.25">
      <c r="A21" s="3">
        <v>16</v>
      </c>
      <c r="B21" s="9" t="s">
        <v>22</v>
      </c>
      <c r="C21" s="10" t="s">
        <v>20</v>
      </c>
      <c r="D21" s="16">
        <v>70</v>
      </c>
      <c r="E21" s="20">
        <f>D21/200</f>
        <v>0.35</v>
      </c>
      <c r="F21" s="21">
        <f>D21*E21</f>
        <v>24.5</v>
      </c>
      <c r="G21" s="16"/>
      <c r="H21" s="20"/>
      <c r="I21" s="21"/>
      <c r="J21" s="16"/>
      <c r="K21" s="20"/>
      <c r="L21" s="21"/>
      <c r="M21" s="16"/>
      <c r="N21" s="20"/>
      <c r="O21" s="73"/>
      <c r="P21" s="23">
        <f>SUM(F21,I21,L21)</f>
        <v>24.5</v>
      </c>
    </row>
    <row r="22" spans="1:16" x14ac:dyDescent="0.25">
      <c r="A22" s="53">
        <v>17</v>
      </c>
      <c r="B22" s="54" t="s">
        <v>56</v>
      </c>
      <c r="C22" s="2" t="s">
        <v>20</v>
      </c>
      <c r="D22" s="57"/>
      <c r="E22" s="55"/>
      <c r="F22" s="56"/>
      <c r="G22" s="57"/>
      <c r="H22" s="55"/>
      <c r="I22" s="56"/>
      <c r="J22" s="57"/>
      <c r="K22" s="55"/>
      <c r="L22" s="56"/>
      <c r="M22" s="57">
        <v>70</v>
      </c>
      <c r="N22" s="20">
        <f>M22/200</f>
        <v>0.35</v>
      </c>
      <c r="O22" s="73">
        <f>M22*N22</f>
        <v>24.5</v>
      </c>
      <c r="P22" s="91">
        <f>SUM(O22)</f>
        <v>24.5</v>
      </c>
    </row>
    <row r="23" spans="1:16" x14ac:dyDescent="0.25">
      <c r="A23" s="13">
        <v>18</v>
      </c>
      <c r="B23" s="9" t="s">
        <v>23</v>
      </c>
      <c r="C23" s="1" t="s">
        <v>24</v>
      </c>
      <c r="D23" s="16">
        <v>65</v>
      </c>
      <c r="E23" s="20">
        <f>D23/200</f>
        <v>0.32500000000000001</v>
      </c>
      <c r="F23" s="21">
        <f>D23*E23</f>
        <v>21.125</v>
      </c>
      <c r="G23" s="16"/>
      <c r="H23" s="20"/>
      <c r="I23" s="21"/>
      <c r="J23" s="16"/>
      <c r="K23" s="20"/>
      <c r="L23" s="21"/>
      <c r="M23" s="16"/>
      <c r="N23" s="20"/>
      <c r="O23" s="73"/>
      <c r="P23" s="23">
        <f>SUM(F23,I23,L23)</f>
        <v>21.125</v>
      </c>
    </row>
    <row r="24" spans="1:16" x14ac:dyDescent="0.25">
      <c r="A24" s="68">
        <v>19</v>
      </c>
      <c r="B24" s="61" t="s">
        <v>53</v>
      </c>
      <c r="C24" s="10" t="s">
        <v>20</v>
      </c>
      <c r="D24" s="66"/>
      <c r="E24" s="63"/>
      <c r="F24" s="69"/>
      <c r="G24" s="62">
        <v>50</v>
      </c>
      <c r="H24" s="63">
        <f>G24/200</f>
        <v>0.25</v>
      </c>
      <c r="I24" s="69">
        <f>G24*H24</f>
        <v>12.5</v>
      </c>
      <c r="J24" s="62"/>
      <c r="K24" s="63"/>
      <c r="L24" s="69"/>
      <c r="M24" s="62">
        <v>115</v>
      </c>
      <c r="N24" s="20">
        <f>M24/200</f>
        <v>0.57499999999999996</v>
      </c>
      <c r="O24" s="73">
        <f>M24*N24</f>
        <v>66.125</v>
      </c>
      <c r="P24" s="67">
        <f>SUM(F24,I24,L24)</f>
        <v>12.5</v>
      </c>
    </row>
    <row r="25" spans="1:16" x14ac:dyDescent="0.25">
      <c r="A25" s="68">
        <v>20</v>
      </c>
      <c r="B25" s="61" t="s">
        <v>25</v>
      </c>
      <c r="C25" s="10" t="s">
        <v>26</v>
      </c>
      <c r="D25" s="62">
        <v>40</v>
      </c>
      <c r="E25" s="63">
        <f>D25/200</f>
        <v>0.2</v>
      </c>
      <c r="F25" s="69">
        <f>D25*E25</f>
        <v>8</v>
      </c>
      <c r="G25" s="62"/>
      <c r="H25" s="63"/>
      <c r="I25" s="69"/>
      <c r="J25" s="62"/>
      <c r="K25" s="63"/>
      <c r="L25" s="69"/>
      <c r="M25" s="62"/>
      <c r="N25" s="20"/>
      <c r="O25" s="73"/>
      <c r="P25" s="67">
        <f>SUM(F25,I25,L25)</f>
        <v>8</v>
      </c>
    </row>
    <row r="26" spans="1:16" x14ac:dyDescent="0.25">
      <c r="A26" s="68">
        <v>21</v>
      </c>
      <c r="B26" s="61" t="s">
        <v>57</v>
      </c>
      <c r="C26" s="10" t="s">
        <v>58</v>
      </c>
      <c r="D26" s="62"/>
      <c r="E26" s="63"/>
      <c r="F26" s="69"/>
      <c r="G26" s="62"/>
      <c r="H26" s="63"/>
      <c r="I26" s="69"/>
      <c r="J26" s="62"/>
      <c r="K26" s="63"/>
      <c r="L26" s="69"/>
      <c r="M26" s="62">
        <v>25</v>
      </c>
      <c r="N26" s="20">
        <f>M26/200</f>
        <v>0.125</v>
      </c>
      <c r="O26" s="73">
        <f>M26*N26</f>
        <v>3.125</v>
      </c>
      <c r="P26" s="67">
        <f>SUM(O26)</f>
        <v>3.125</v>
      </c>
    </row>
    <row r="27" spans="1:16" ht="15.75" thickBot="1" x14ac:dyDescent="0.3">
      <c r="A27" s="14">
        <v>22</v>
      </c>
      <c r="B27" s="11" t="s">
        <v>27</v>
      </c>
      <c r="C27" s="51" t="s">
        <v>15</v>
      </c>
      <c r="D27" s="19">
        <v>15</v>
      </c>
      <c r="E27" s="47">
        <f>D27/200</f>
        <v>7.4999999999999997E-2</v>
      </c>
      <c r="F27" s="58">
        <f>D27*E27</f>
        <v>1.125</v>
      </c>
      <c r="G27" s="19"/>
      <c r="H27" s="47"/>
      <c r="I27" s="58"/>
      <c r="J27" s="19"/>
      <c r="K27" s="47"/>
      <c r="L27" s="58"/>
      <c r="M27" s="19"/>
      <c r="N27" s="47"/>
      <c r="O27" s="75"/>
      <c r="P27" s="49">
        <f>SUM(F27,I27,L27)</f>
        <v>1.125</v>
      </c>
    </row>
  </sheetData>
  <sortState ref="B6:P27">
    <sortCondition descending="1" ref="P6:P27"/>
  </sortState>
  <mergeCells count="9">
    <mergeCell ref="A2:P2"/>
    <mergeCell ref="D4:F4"/>
    <mergeCell ref="G4:I4"/>
    <mergeCell ref="J4:L4"/>
    <mergeCell ref="M4:O4"/>
    <mergeCell ref="A4:A5"/>
    <mergeCell ref="B4:B5"/>
    <mergeCell ref="C4:C5"/>
    <mergeCell ref="P4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activeCell="S29" sqref="S29"/>
    </sheetView>
  </sheetViews>
  <sheetFormatPr defaultRowHeight="15" x14ac:dyDescent="0.25"/>
  <cols>
    <col min="1" max="1" width="3.140625" bestFit="1" customWidth="1"/>
    <col min="2" max="2" width="21.85546875" customWidth="1"/>
    <col min="3" max="3" width="30.28515625" bestFit="1" customWidth="1"/>
    <col min="4" max="4" width="7" bestFit="1" customWidth="1"/>
    <col min="5" max="5" width="7.7109375" bestFit="1" customWidth="1"/>
    <col min="6" max="6" width="9.28515625" bestFit="1" customWidth="1"/>
    <col min="7" max="7" width="7" bestFit="1" customWidth="1"/>
    <col min="8" max="8" width="7.7109375" bestFit="1" customWidth="1"/>
    <col min="9" max="9" width="9.28515625" bestFit="1" customWidth="1"/>
    <col min="10" max="10" width="6.85546875" bestFit="1" customWidth="1"/>
    <col min="11" max="11" width="7.7109375" bestFit="1" customWidth="1"/>
    <col min="12" max="12" width="9.28515625" bestFit="1" customWidth="1"/>
    <col min="13" max="13" width="6.85546875" bestFit="1" customWidth="1"/>
    <col min="14" max="14" width="7.7109375" bestFit="1" customWidth="1"/>
    <col min="15" max="16" width="9.28515625" bestFit="1" customWidth="1"/>
  </cols>
  <sheetData>
    <row r="1" spans="1:16" ht="15.75" thickBot="1" x14ac:dyDescent="0.3"/>
    <row r="2" spans="1:16" ht="19.5" thickBot="1" x14ac:dyDescent="0.35">
      <c r="A2" s="113" t="s">
        <v>51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</row>
    <row r="3" spans="1:16" ht="15.75" thickBot="1" x14ac:dyDescent="0.3"/>
    <row r="4" spans="1:16" ht="15.75" thickBot="1" x14ac:dyDescent="0.3">
      <c r="A4" s="109" t="s">
        <v>0</v>
      </c>
      <c r="B4" s="111" t="s">
        <v>1</v>
      </c>
      <c r="C4" s="111" t="s">
        <v>2</v>
      </c>
      <c r="D4" s="106" t="s">
        <v>3</v>
      </c>
      <c r="E4" s="107"/>
      <c r="F4" s="108"/>
      <c r="G4" s="106" t="s">
        <v>4</v>
      </c>
      <c r="H4" s="107"/>
      <c r="I4" s="108"/>
      <c r="J4" s="106" t="s">
        <v>5</v>
      </c>
      <c r="K4" s="107"/>
      <c r="L4" s="108"/>
      <c r="M4" s="106" t="s">
        <v>6</v>
      </c>
      <c r="N4" s="107"/>
      <c r="O4" s="108"/>
      <c r="P4" s="111" t="s">
        <v>10</v>
      </c>
    </row>
    <row r="5" spans="1:16" ht="15.75" thickBot="1" x14ac:dyDescent="0.3">
      <c r="A5" s="110"/>
      <c r="B5" s="112"/>
      <c r="C5" s="112"/>
      <c r="D5" s="5" t="s">
        <v>7</v>
      </c>
      <c r="E5" s="6" t="s">
        <v>8</v>
      </c>
      <c r="F5" s="7" t="s">
        <v>9</v>
      </c>
      <c r="G5" s="5" t="s">
        <v>7</v>
      </c>
      <c r="H5" s="6" t="s">
        <v>8</v>
      </c>
      <c r="I5" s="7" t="s">
        <v>9</v>
      </c>
      <c r="J5" s="5" t="s">
        <v>7</v>
      </c>
      <c r="K5" s="6" t="s">
        <v>8</v>
      </c>
      <c r="L5" s="7" t="s">
        <v>9</v>
      </c>
      <c r="M5" s="102" t="s">
        <v>7</v>
      </c>
      <c r="N5" s="6" t="s">
        <v>8</v>
      </c>
      <c r="O5" s="7" t="s">
        <v>9</v>
      </c>
      <c r="P5" s="112"/>
    </row>
    <row r="6" spans="1:16" x14ac:dyDescent="0.25">
      <c r="A6" s="24">
        <v>1</v>
      </c>
      <c r="B6" s="25" t="s">
        <v>30</v>
      </c>
      <c r="C6" s="26" t="s">
        <v>26</v>
      </c>
      <c r="D6" s="27">
        <v>125</v>
      </c>
      <c r="E6" s="28">
        <f t="shared" ref="E6:E15" si="0">D6/200</f>
        <v>0.625</v>
      </c>
      <c r="F6" s="29">
        <f t="shared" ref="F6:F15" si="1">D6*E6</f>
        <v>78.125</v>
      </c>
      <c r="G6" s="27">
        <v>175</v>
      </c>
      <c r="H6" s="28">
        <f>G6/200</f>
        <v>0.875</v>
      </c>
      <c r="I6" s="29">
        <f>G6*H6</f>
        <v>153.125</v>
      </c>
      <c r="J6" s="27">
        <v>145</v>
      </c>
      <c r="K6" s="28">
        <f>J6/200</f>
        <v>0.72499999999999998</v>
      </c>
      <c r="L6" s="29">
        <f>J6*K6</f>
        <v>105.125</v>
      </c>
      <c r="M6" s="27">
        <v>175</v>
      </c>
      <c r="N6" s="28">
        <f>M6/200</f>
        <v>0.875</v>
      </c>
      <c r="O6" s="29">
        <f>M6*N6</f>
        <v>153.125</v>
      </c>
      <c r="P6" s="30">
        <f>SUM(I6,L6,O6)</f>
        <v>411.375</v>
      </c>
    </row>
    <row r="7" spans="1:16" x14ac:dyDescent="0.25">
      <c r="A7" s="31">
        <v>2</v>
      </c>
      <c r="B7" s="32" t="s">
        <v>36</v>
      </c>
      <c r="C7" s="33" t="s">
        <v>20</v>
      </c>
      <c r="D7" s="34">
        <v>85</v>
      </c>
      <c r="E7" s="35">
        <f t="shared" si="0"/>
        <v>0.42499999999999999</v>
      </c>
      <c r="F7" s="36">
        <f t="shared" si="1"/>
        <v>36.125</v>
      </c>
      <c r="G7" s="34">
        <v>135</v>
      </c>
      <c r="H7" s="35">
        <f>G7/200</f>
        <v>0.67500000000000004</v>
      </c>
      <c r="I7" s="36">
        <f>G7*H7</f>
        <v>91.125</v>
      </c>
      <c r="J7" s="34">
        <v>160</v>
      </c>
      <c r="K7" s="35">
        <f>J7/200</f>
        <v>0.8</v>
      </c>
      <c r="L7" s="36">
        <f>J7*K7</f>
        <v>128</v>
      </c>
      <c r="M7" s="34">
        <v>165</v>
      </c>
      <c r="N7" s="35">
        <f>M7/200</f>
        <v>0.82499999999999996</v>
      </c>
      <c r="O7" s="36">
        <f>M7*N7</f>
        <v>136.125</v>
      </c>
      <c r="P7" s="37">
        <f>SUM(I7,L7,O7)</f>
        <v>355.25</v>
      </c>
    </row>
    <row r="8" spans="1:16" x14ac:dyDescent="0.25">
      <c r="A8" s="38">
        <v>3</v>
      </c>
      <c r="B8" s="39" t="s">
        <v>34</v>
      </c>
      <c r="C8" s="40" t="s">
        <v>26</v>
      </c>
      <c r="D8" s="41">
        <v>115</v>
      </c>
      <c r="E8" s="42">
        <f t="shared" si="0"/>
        <v>0.57499999999999996</v>
      </c>
      <c r="F8" s="43">
        <f t="shared" si="1"/>
        <v>66.125</v>
      </c>
      <c r="G8" s="41">
        <v>115</v>
      </c>
      <c r="H8" s="42">
        <f>G8/200</f>
        <v>0.57499999999999996</v>
      </c>
      <c r="I8" s="43">
        <f>G8*H8</f>
        <v>66.125</v>
      </c>
      <c r="J8" s="44"/>
      <c r="K8" s="42"/>
      <c r="L8" s="43"/>
      <c r="M8" s="41">
        <v>140</v>
      </c>
      <c r="N8" s="42">
        <f>M8/200</f>
        <v>0.7</v>
      </c>
      <c r="O8" s="43">
        <f>M8*N8</f>
        <v>98</v>
      </c>
      <c r="P8" s="45">
        <f>SUM(F8,I8,O8)</f>
        <v>230.25</v>
      </c>
    </row>
    <row r="9" spans="1:16" x14ac:dyDescent="0.25">
      <c r="A9" s="3">
        <v>4</v>
      </c>
      <c r="B9" s="93" t="s">
        <v>32</v>
      </c>
      <c r="C9" s="94" t="s">
        <v>33</v>
      </c>
      <c r="D9" s="95">
        <v>120</v>
      </c>
      <c r="E9" s="96">
        <f t="shared" si="0"/>
        <v>0.6</v>
      </c>
      <c r="F9" s="100">
        <f t="shared" si="1"/>
        <v>72</v>
      </c>
      <c r="G9" s="95">
        <v>140</v>
      </c>
      <c r="H9" s="96">
        <f>G9/200</f>
        <v>0.7</v>
      </c>
      <c r="I9" s="100">
        <f>G9*H9</f>
        <v>98</v>
      </c>
      <c r="J9" s="101"/>
      <c r="K9" s="96"/>
      <c r="L9" s="100"/>
      <c r="M9" s="101"/>
      <c r="N9" s="96"/>
      <c r="O9" s="100"/>
      <c r="P9" s="99">
        <f>SUM(F9,I9)</f>
        <v>170</v>
      </c>
    </row>
    <row r="10" spans="1:16" x14ac:dyDescent="0.25">
      <c r="A10" s="3">
        <v>5</v>
      </c>
      <c r="B10" s="9" t="s">
        <v>38</v>
      </c>
      <c r="C10" s="10" t="s">
        <v>39</v>
      </c>
      <c r="D10" s="16">
        <v>55</v>
      </c>
      <c r="E10" s="20">
        <f t="shared" si="0"/>
        <v>0.27500000000000002</v>
      </c>
      <c r="F10" s="22">
        <f t="shared" si="1"/>
        <v>15.125000000000002</v>
      </c>
      <c r="G10" s="16">
        <v>30</v>
      </c>
      <c r="H10" s="20">
        <f>G10/200</f>
        <v>0.15</v>
      </c>
      <c r="I10" s="22">
        <f>G10*H10</f>
        <v>4.5</v>
      </c>
      <c r="J10" s="16">
        <v>120</v>
      </c>
      <c r="K10" s="20">
        <f>J10/200</f>
        <v>0.6</v>
      </c>
      <c r="L10" s="22">
        <f>J10*K10</f>
        <v>72</v>
      </c>
      <c r="M10" s="16">
        <v>120</v>
      </c>
      <c r="N10" s="20">
        <f>M10/200</f>
        <v>0.6</v>
      </c>
      <c r="O10" s="22">
        <f>M10*N10</f>
        <v>72</v>
      </c>
      <c r="P10" s="23">
        <f>SUM(F10,L10,O10)</f>
        <v>159.125</v>
      </c>
    </row>
    <row r="11" spans="1:16" x14ac:dyDescent="0.25">
      <c r="A11" s="3">
        <v>6</v>
      </c>
      <c r="B11" s="9" t="s">
        <v>29</v>
      </c>
      <c r="C11" s="10" t="s">
        <v>20</v>
      </c>
      <c r="D11" s="16">
        <v>130</v>
      </c>
      <c r="E11" s="20">
        <f t="shared" si="0"/>
        <v>0.65</v>
      </c>
      <c r="F11" s="22">
        <f t="shared" si="1"/>
        <v>84.5</v>
      </c>
      <c r="G11" s="15"/>
      <c r="H11" s="20"/>
      <c r="I11" s="22"/>
      <c r="J11" s="16">
        <v>120</v>
      </c>
      <c r="K11" s="20">
        <f>J11/200</f>
        <v>0.6</v>
      </c>
      <c r="L11" s="22">
        <f>J11*K11</f>
        <v>72</v>
      </c>
      <c r="M11" s="15"/>
      <c r="N11" s="20"/>
      <c r="O11" s="22"/>
      <c r="P11" s="23">
        <f>SUM(F11,L11)</f>
        <v>156.5</v>
      </c>
    </row>
    <row r="12" spans="1:16" x14ac:dyDescent="0.25">
      <c r="A12" s="3">
        <v>7</v>
      </c>
      <c r="B12" s="9" t="s">
        <v>35</v>
      </c>
      <c r="C12" s="10" t="s">
        <v>26</v>
      </c>
      <c r="D12" s="16">
        <v>110</v>
      </c>
      <c r="E12" s="20">
        <f t="shared" si="0"/>
        <v>0.55000000000000004</v>
      </c>
      <c r="F12" s="22">
        <f t="shared" si="1"/>
        <v>60.500000000000007</v>
      </c>
      <c r="G12" s="16">
        <v>125</v>
      </c>
      <c r="H12" s="20">
        <f>G12/200</f>
        <v>0.625</v>
      </c>
      <c r="I12" s="22">
        <f>G12*H12</f>
        <v>78.125</v>
      </c>
      <c r="J12" s="15"/>
      <c r="K12" s="20"/>
      <c r="L12" s="22"/>
      <c r="M12" s="15"/>
      <c r="N12" s="20"/>
      <c r="O12" s="22"/>
      <c r="P12" s="23">
        <f>SUM(F12,I12)</f>
        <v>138.625</v>
      </c>
    </row>
    <row r="13" spans="1:16" x14ac:dyDescent="0.25">
      <c r="A13" s="3">
        <v>8</v>
      </c>
      <c r="B13" s="9" t="s">
        <v>28</v>
      </c>
      <c r="C13" s="10" t="s">
        <v>20</v>
      </c>
      <c r="D13" s="16">
        <v>145</v>
      </c>
      <c r="E13" s="20">
        <f t="shared" si="0"/>
        <v>0.72499999999999998</v>
      </c>
      <c r="F13" s="22">
        <f t="shared" si="1"/>
        <v>105.125</v>
      </c>
      <c r="G13" s="15"/>
      <c r="H13" s="20"/>
      <c r="I13" s="22"/>
      <c r="J13" s="15"/>
      <c r="K13" s="20"/>
      <c r="L13" s="22"/>
      <c r="M13" s="15"/>
      <c r="N13" s="20"/>
      <c r="O13" s="22"/>
      <c r="P13" s="23">
        <f>SUM(F13,I13,L13)</f>
        <v>105.125</v>
      </c>
    </row>
    <row r="14" spans="1:16" x14ac:dyDescent="0.25">
      <c r="A14" s="3">
        <v>9</v>
      </c>
      <c r="B14" s="9" t="s">
        <v>37</v>
      </c>
      <c r="C14" s="10" t="s">
        <v>20</v>
      </c>
      <c r="D14" s="16">
        <v>85</v>
      </c>
      <c r="E14" s="20">
        <f t="shared" si="0"/>
        <v>0.42499999999999999</v>
      </c>
      <c r="F14" s="22">
        <f t="shared" si="1"/>
        <v>36.125</v>
      </c>
      <c r="G14" s="16">
        <v>90</v>
      </c>
      <c r="H14" s="20">
        <f>G14/200</f>
        <v>0.45</v>
      </c>
      <c r="I14" s="22">
        <f>G14*H14</f>
        <v>40.5</v>
      </c>
      <c r="J14" s="16">
        <v>55</v>
      </c>
      <c r="K14" s="20">
        <f>J14/200</f>
        <v>0.27500000000000002</v>
      </c>
      <c r="L14" s="22">
        <f>J14*K14</f>
        <v>15.125000000000002</v>
      </c>
      <c r="M14" s="18">
        <v>35</v>
      </c>
      <c r="N14" s="20">
        <f>M15/100</f>
        <v>0.3</v>
      </c>
      <c r="O14" s="22">
        <f>M14*N14</f>
        <v>10.5</v>
      </c>
      <c r="P14" s="23">
        <f>SUM(F14,I14,L14)</f>
        <v>91.75</v>
      </c>
    </row>
    <row r="15" spans="1:16" x14ac:dyDescent="0.25">
      <c r="A15" s="3">
        <v>10</v>
      </c>
      <c r="B15" s="9" t="s">
        <v>31</v>
      </c>
      <c r="C15" s="10" t="s">
        <v>20</v>
      </c>
      <c r="D15" s="16">
        <v>125</v>
      </c>
      <c r="E15" s="20">
        <f t="shared" si="0"/>
        <v>0.625</v>
      </c>
      <c r="F15" s="22">
        <f t="shared" si="1"/>
        <v>78.125</v>
      </c>
      <c r="G15" s="18">
        <v>15</v>
      </c>
      <c r="H15" s="20">
        <f>G15/100</f>
        <v>0.15</v>
      </c>
      <c r="I15" s="22">
        <f>G15*H15</f>
        <v>2.25</v>
      </c>
      <c r="J15" s="15"/>
      <c r="K15" s="20"/>
      <c r="L15" s="22"/>
      <c r="M15" s="18">
        <v>30</v>
      </c>
      <c r="N15" s="20">
        <f>M14/100</f>
        <v>0.35</v>
      </c>
      <c r="O15" s="22">
        <f>M15*N15</f>
        <v>10.5</v>
      </c>
      <c r="P15" s="23">
        <f>SUM(F15,I15,O15)</f>
        <v>90.875</v>
      </c>
    </row>
    <row r="16" spans="1:16" x14ac:dyDescent="0.25">
      <c r="A16" s="3">
        <v>11</v>
      </c>
      <c r="B16" s="61" t="s">
        <v>52</v>
      </c>
      <c r="C16" s="10" t="s">
        <v>20</v>
      </c>
      <c r="D16" s="62"/>
      <c r="E16" s="63"/>
      <c r="F16" s="64"/>
      <c r="G16" s="65"/>
      <c r="H16" s="63"/>
      <c r="I16" s="64"/>
      <c r="J16" s="66"/>
      <c r="K16" s="63"/>
      <c r="L16" s="64"/>
      <c r="M16" s="62">
        <v>125</v>
      </c>
      <c r="N16" s="20">
        <f>M16/200</f>
        <v>0.625</v>
      </c>
      <c r="O16" s="22">
        <f>M16*N16</f>
        <v>78.125</v>
      </c>
      <c r="P16" s="23">
        <f>SUM(O16)</f>
        <v>78.125</v>
      </c>
    </row>
    <row r="17" spans="1:16" ht="15.75" thickBot="1" x14ac:dyDescent="0.3">
      <c r="A17" s="4">
        <v>12</v>
      </c>
      <c r="B17" s="11" t="s">
        <v>40</v>
      </c>
      <c r="C17" s="12" t="s">
        <v>20</v>
      </c>
      <c r="D17" s="46">
        <v>0</v>
      </c>
      <c r="E17" s="47">
        <f>D17/200</f>
        <v>0</v>
      </c>
      <c r="F17" s="48">
        <f>D17*E17</f>
        <v>0</v>
      </c>
      <c r="G17" s="19">
        <v>120</v>
      </c>
      <c r="H17" s="47">
        <f>G17/200</f>
        <v>0.6</v>
      </c>
      <c r="I17" s="48">
        <f>G17*H17</f>
        <v>72</v>
      </c>
      <c r="J17" s="17"/>
      <c r="K17" s="47"/>
      <c r="L17" s="48"/>
      <c r="M17" s="17"/>
      <c r="N17" s="47"/>
      <c r="O17" s="48"/>
      <c r="P17" s="49">
        <f>SUM(F17,I17,L17)</f>
        <v>72</v>
      </c>
    </row>
  </sheetData>
  <sortState ref="B6:P17">
    <sortCondition descending="1" ref="P6:P17"/>
  </sortState>
  <mergeCells count="9">
    <mergeCell ref="J4:L4"/>
    <mergeCell ref="M4:O4"/>
    <mergeCell ref="P4:P5"/>
    <mergeCell ref="A2:P2"/>
    <mergeCell ref="A4:A5"/>
    <mergeCell ref="B4:B5"/>
    <mergeCell ref="C4:C5"/>
    <mergeCell ref="D4:F4"/>
    <mergeCell ref="G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Мужчины</vt:lpstr>
      <vt:lpstr>Женщины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2019-11-14T17:33:50Z</dcterms:created>
  <dcterms:modified xsi:type="dcterms:W3CDTF">2019-12-09T15:15:37Z</dcterms:modified>
</cp:coreProperties>
</file>